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9_RSE\ACHATS-JURIDIQUE\MARCHES PUBLICS LOCAUX 49\Marchés 2025\2025RTPF2107- OUTILLAGE BIJOUTERIE(Rédaction)\1.PREPARATION\"/>
    </mc:Choice>
  </mc:AlternateContent>
  <xr:revisionPtr revIDLastSave="0" documentId="13_ncr:1_{6549C83F-7E0F-41C6-996F-03CD368CB06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LOT 01_CAP 1ère année" sheetId="6" r:id="rId1"/>
    <sheet name="Lot 02_Joaillerie" sheetId="7" r:id="rId2"/>
    <sheet name="Lot 03_Sertissage" sheetId="8" r:id="rId3"/>
    <sheet name="Lot 04_Consommables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6" l="1"/>
  <c r="D6" i="9"/>
  <c r="D7" i="9"/>
  <c r="D5" i="9"/>
  <c r="D55" i="9"/>
  <c r="D10" i="9"/>
  <c r="D9" i="9"/>
  <c r="D51" i="9"/>
  <c r="D64" i="9"/>
  <c r="D63" i="9"/>
  <c r="D66" i="9"/>
  <c r="D65" i="9"/>
  <c r="D24" i="9"/>
  <c r="D25" i="9"/>
  <c r="D4" i="9"/>
  <c r="D8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2" i="9"/>
  <c r="D53" i="9"/>
  <c r="D54" i="9"/>
  <c r="D56" i="9"/>
  <c r="D57" i="9"/>
  <c r="D58" i="9"/>
  <c r="D59" i="9"/>
  <c r="D60" i="9"/>
  <c r="D61" i="9"/>
  <c r="D62" i="9"/>
  <c r="D67" i="9"/>
  <c r="D68" i="9"/>
  <c r="D69" i="9"/>
  <c r="D3" i="9"/>
  <c r="D32" i="7"/>
  <c r="D29" i="7"/>
  <c r="D28" i="6"/>
  <c r="D25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6" i="6"/>
  <c r="D27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0" i="9" l="1"/>
  <c r="D74" i="6"/>
  <c r="D77" i="6" s="1"/>
  <c r="D11" i="8"/>
  <c r="D4" i="8"/>
  <c r="D5" i="8"/>
  <c r="D6" i="8"/>
  <c r="D7" i="8"/>
  <c r="D8" i="8"/>
  <c r="D9" i="8"/>
  <c r="D10" i="8"/>
  <c r="D37" i="8"/>
  <c r="D38" i="8"/>
  <c r="D36" i="8"/>
  <c r="D44" i="8"/>
  <c r="D47" i="8"/>
  <c r="D41" i="8"/>
  <c r="D40" i="8"/>
  <c r="D39" i="8"/>
  <c r="D42" i="8"/>
  <c r="D43" i="8"/>
  <c r="D45" i="8"/>
  <c r="D46" i="8"/>
  <c r="D12" i="8"/>
  <c r="D13" i="8"/>
  <c r="D23" i="8"/>
  <c r="D14" i="8"/>
  <c r="D15" i="8"/>
  <c r="D16" i="8"/>
  <c r="D17" i="8"/>
  <c r="D18" i="8"/>
  <c r="D19" i="8"/>
  <c r="D20" i="8"/>
  <c r="D21" i="8"/>
  <c r="D22" i="8"/>
  <c r="D24" i="8"/>
  <c r="D25" i="8"/>
  <c r="D26" i="8"/>
  <c r="D27" i="8"/>
  <c r="D28" i="8"/>
  <c r="D29" i="8"/>
  <c r="D30" i="8"/>
  <c r="D31" i="8"/>
  <c r="D32" i="8"/>
  <c r="D33" i="8"/>
  <c r="D34" i="8"/>
  <c r="D35" i="8"/>
  <c r="D3" i="8"/>
  <c r="D40" i="7"/>
  <c r="D35" i="7"/>
  <c r="D21" i="7"/>
  <c r="D10" i="7"/>
  <c r="D4" i="7"/>
  <c r="D31" i="7"/>
  <c r="D5" i="7"/>
  <c r="D6" i="7"/>
  <c r="D7" i="7"/>
  <c r="D8" i="7"/>
  <c r="D9" i="7"/>
  <c r="D11" i="7"/>
  <c r="D12" i="7"/>
  <c r="D13" i="7"/>
  <c r="D14" i="7"/>
  <c r="D15" i="7"/>
  <c r="D16" i="7"/>
  <c r="D17" i="7"/>
  <c r="D18" i="7"/>
  <c r="D19" i="7"/>
  <c r="D20" i="7"/>
  <c r="D22" i="7"/>
  <c r="D23" i="7"/>
  <c r="D24" i="7"/>
  <c r="D25" i="7"/>
  <c r="D26" i="7"/>
  <c r="D27" i="7"/>
  <c r="D28" i="7"/>
  <c r="D30" i="7"/>
  <c r="D33" i="7"/>
  <c r="D34" i="7"/>
  <c r="D36" i="7"/>
  <c r="D37" i="7"/>
  <c r="D38" i="7"/>
  <c r="D39" i="7"/>
  <c r="D3" i="7"/>
  <c r="D48" i="8" l="1"/>
  <c r="D51" i="8" s="1"/>
  <c r="D41" i="7"/>
  <c r="D44" i="7" s="1"/>
</calcChain>
</file>

<file path=xl/sharedStrings.xml><?xml version="1.0" encoding="utf-8"?>
<sst xmlns="http://schemas.openxmlformats.org/spreadsheetml/2006/main" count="382" uniqueCount="245">
  <si>
    <t>Dénomination</t>
  </si>
  <si>
    <t>Mandrin à vis porte meulette</t>
  </si>
  <si>
    <t>Cheville bijoutier hêtre</t>
  </si>
  <si>
    <t>Pince bec rond effilé (lisse)</t>
  </si>
  <si>
    <t>Lime à cire double</t>
  </si>
  <si>
    <t>Manche de lime</t>
  </si>
  <si>
    <t>Pince bec plat éffilé 2 mm (lisse)</t>
  </si>
  <si>
    <t xml:space="preserve">Bistouri acier </t>
  </si>
  <si>
    <t>Brosse à main d'établi</t>
  </si>
  <si>
    <t>Calibre d'épaisseur bec d'aigle</t>
  </si>
  <si>
    <t>Compas acier pointes sèches de bonne qualité</t>
  </si>
  <si>
    <t>Lames pour bistouri acier</t>
  </si>
  <si>
    <t>Lime plate carrelette 150 mm à emmancher  G0</t>
  </si>
  <si>
    <t>Pince à morille de 0 à 5 mm</t>
  </si>
  <si>
    <t>Pince bec plat 6 mm (lisse)</t>
  </si>
  <si>
    <t>Pointe à tracer double corps</t>
  </si>
  <si>
    <t>Lime demi ronde effilée 150 mm à emmancher  G0</t>
  </si>
  <si>
    <t>Lime demi ronde effilée 150 mm à emmancher  G2</t>
  </si>
  <si>
    <t xml:space="preserve">Brucelle diamant </t>
  </si>
  <si>
    <t>Manche d'échoppe poire</t>
  </si>
  <si>
    <t>Mandrin porte meulette</t>
  </si>
  <si>
    <t>Pierre India 127 x 51 x 19 mm</t>
  </si>
  <si>
    <t>Observations</t>
  </si>
  <si>
    <t>PRIX TOTAL POUR UNE MALETTE AVEC OUTILS</t>
  </si>
  <si>
    <t>Quantité estimée de malettes</t>
  </si>
  <si>
    <t>PRIX TOTAL ESTIMATIF ht</t>
  </si>
  <si>
    <t>Prix total 
en € ht</t>
  </si>
  <si>
    <t xml:space="preserve">Prix unitaire en € ht </t>
  </si>
  <si>
    <t xml:space="preserve">Prix unitaires ht </t>
  </si>
  <si>
    <t>Prix unitaires ht</t>
  </si>
  <si>
    <t xml:space="preserve">Dénomination </t>
  </si>
  <si>
    <t xml:space="preserve">Cire à sculpter verte dure en boîte </t>
  </si>
  <si>
    <t>Cire tube bague verte</t>
  </si>
  <si>
    <t>Charbon à souder naturel</t>
  </si>
  <si>
    <t>Collobore flacon de 1L</t>
  </si>
  <si>
    <t>Toile émeri rouleau Grain 600</t>
  </si>
  <si>
    <t>Toile émeri rouleau Grain 320</t>
  </si>
  <si>
    <t xml:space="preserve">Brossettes pinceau poil de chèvre </t>
  </si>
  <si>
    <t xml:space="preserve">Meulette silicone lentille blanche grain gros </t>
  </si>
  <si>
    <t xml:space="preserve">Mandrin porte meulette </t>
  </si>
  <si>
    <t>Colle cyanolit verte</t>
  </si>
  <si>
    <t>Colle araldite cristal</t>
  </si>
  <si>
    <t>Charbons pour moteur suspendu (la paire)</t>
  </si>
  <si>
    <t>Quantité</t>
  </si>
  <si>
    <t xml:space="preserve">Etau en buis à ressort à vis latérale </t>
  </si>
  <si>
    <t>Base troisième main</t>
  </si>
  <si>
    <t>Scie lames à métal 0 (1 grosse donc 12 x 12 lames)</t>
  </si>
  <si>
    <t>Plaque isolante en fibre skamolex 330 x 200 x 15 mm</t>
  </si>
  <si>
    <t>Plaque céramique nid d'abeille 130 x 92 x 13 mm</t>
  </si>
  <si>
    <t>Charbon à souder 140 x 70 x 30 mm</t>
  </si>
  <si>
    <t>Triboulet bague rond en acier trempé 25 cm 26 x 8 mm</t>
  </si>
  <si>
    <t xml:space="preserve">BPU kit sertissage </t>
  </si>
  <si>
    <t>BPU Kit Joaillerie</t>
  </si>
  <si>
    <t xml:space="preserve">Pince coupante </t>
  </si>
  <si>
    <t>Manche d'échoppe boule rond</t>
  </si>
  <si>
    <t>Manche d'échoppe boule aplatie</t>
  </si>
  <si>
    <t>Manche universel avec deux pinces, serrage de 0 à 3 mm</t>
  </si>
  <si>
    <t>Jeu de 23 perloirs de qualité supérieure avec manche universel</t>
  </si>
  <si>
    <t>BPU Kit CAP 1ère année Bijouterie</t>
  </si>
  <si>
    <t>Bocfil manche bois qualité supérieure</t>
  </si>
  <si>
    <t>Cabron triangle grain fin 1200</t>
  </si>
  <si>
    <t>Cabron plat 290 x 20 x 7 mm grain 1200</t>
  </si>
  <si>
    <t>Brucelle croisée courbée manche isolé 165 mm</t>
  </si>
  <si>
    <t>Brucelle croisée droite manche isolé 165 mm</t>
  </si>
  <si>
    <t>Cisaille à main</t>
  </si>
  <si>
    <t>Equerre à chapeau 75 x 50 mm</t>
  </si>
  <si>
    <t>Marteau de bijoutier</t>
  </si>
  <si>
    <t>Maillet en bois</t>
  </si>
  <si>
    <t>Plaque en fibre skamolex 330 x 200 x 15 mm</t>
  </si>
  <si>
    <t>Pince sans forme entre 6 et 10 mm</t>
  </si>
  <si>
    <t>Pince plate parallèle 140 mm</t>
  </si>
  <si>
    <t>Brucelle AA non magnétique</t>
  </si>
  <si>
    <t>Jeu de 6 spatules à cire</t>
  </si>
  <si>
    <t>Tas plat en acier 80 x 80 x 20 mm</t>
  </si>
  <si>
    <t>Scie lames à métal 6/0 (1 grosse donc 12 x 12 lames)</t>
  </si>
  <si>
    <t>Scie lames à métal 3/0 (1 grosse donc 12 x 12 lames)</t>
  </si>
  <si>
    <t>Mandrin porte gomme cylindrique</t>
  </si>
  <si>
    <t>Mandrin fendu cylindrique porte bande émeri</t>
  </si>
  <si>
    <t>Cabron plat 290 x 20 x 7 mm grain 500</t>
  </si>
  <si>
    <t>Cabron plat 290 x 20 x 7 mm grain 240</t>
  </si>
  <si>
    <t>Mandrin fendu cylindrique porte bande-émeri</t>
  </si>
  <si>
    <t>Lime triangle 150 mm à emmancher  G2</t>
  </si>
  <si>
    <t xml:space="preserve">Fraise boule Ø 1,8 mm (boite de 6) </t>
  </si>
  <si>
    <t>Bonne qualité</t>
  </si>
  <si>
    <t>Equivalent Vallorbe</t>
  </si>
  <si>
    <t xml:space="preserve">Echoppe suisse onglette n°1 </t>
  </si>
  <si>
    <t>Articles en rouge à mettre dans la valise échantillon</t>
  </si>
  <si>
    <t>Equivalent Busch ou Maillefer</t>
  </si>
  <si>
    <t xml:space="preserve">Forêts Ø 0,6 mm (boite de 6) </t>
  </si>
  <si>
    <t xml:space="preserve">Forêts Ø 0,8 mm (boite de 6) </t>
  </si>
  <si>
    <t xml:space="preserve">Forêts Ø 1 mm (boite de 6) </t>
  </si>
  <si>
    <t xml:space="preserve">Fraise boule Ø 1,2 mm (boite de 6) </t>
  </si>
  <si>
    <t xml:space="preserve">Fraise boule Ø 1,5 mm (boite de 6) </t>
  </si>
  <si>
    <t xml:space="preserve">Fraise boule Ø 2 mm (boite de 6) </t>
  </si>
  <si>
    <t xml:space="preserve">Fraise boule Ø 2,2 mm (boite de 6) </t>
  </si>
  <si>
    <t xml:space="preserve">Fraise boule Ø 2,5 mm (boite de 6) </t>
  </si>
  <si>
    <t xml:space="preserve">Fraise boule Ø 3 mm (boite de 6) </t>
  </si>
  <si>
    <t xml:space="preserve">Fraise boule Ø 6 mm (boite de 2) </t>
  </si>
  <si>
    <t xml:space="preserve">Lime aiguille barrette 100 mm Grain 2 </t>
  </si>
  <si>
    <t xml:space="preserve">Lime aiguille feuille de sauge 100 mm Grain 2 </t>
  </si>
  <si>
    <t xml:space="preserve">Lime aiguille barrette 160 mm Grain 0 </t>
  </si>
  <si>
    <t>Lime aiguille barrette 160 mm Grain 2</t>
  </si>
  <si>
    <t>Lime aiguille carrée 160 mm Grain 0</t>
  </si>
  <si>
    <t xml:space="preserve">Lime aiguille carrée 160 mm Grain 2 </t>
  </si>
  <si>
    <t xml:space="preserve">Lime aiguille feuille de sauge 160 mm Grain 0 </t>
  </si>
  <si>
    <t xml:space="preserve">Lime aiguille mi-ronde 160 Grain 0 </t>
  </si>
  <si>
    <t xml:space="preserve">Lime aiguille mi-ronde 160 Grain 2 </t>
  </si>
  <si>
    <t xml:space="preserve">Lime aiguille ronde160 mm Grain 0 </t>
  </si>
  <si>
    <t xml:space="preserve">Lime aiguille triangle 160 mm Grain 0 </t>
  </si>
  <si>
    <t xml:space="preserve">Lime aiguille triangle 160 mm Grain 2 </t>
  </si>
  <si>
    <t>Equivalent Mitutoyo</t>
  </si>
  <si>
    <t>Pied à coulisse 150 mm vernier</t>
  </si>
  <si>
    <t>Pièce à main automatique</t>
  </si>
  <si>
    <t>Pince coupante</t>
  </si>
  <si>
    <t>Equivalent Busch</t>
  </si>
  <si>
    <t>Forêts Ø 0,6 mm (boîte de 6)</t>
  </si>
  <si>
    <t>Equivalent Optivisor</t>
  </si>
  <si>
    <t xml:space="preserve">Loupe binoculaire DA5 x 2,5 </t>
  </si>
  <si>
    <t xml:space="preserve">Forêts Ø 0,8 mm (boîte de 6) </t>
  </si>
  <si>
    <t xml:space="preserve">Forêts Ø 1 mm (boîte de 6) </t>
  </si>
  <si>
    <t xml:space="preserve">Forêts Ø 1,2 mm (boîte de 6) </t>
  </si>
  <si>
    <t xml:space="preserve">Fraise boule Ø 1 mm (boîte de 6) </t>
  </si>
  <si>
    <t xml:space="preserve">Fraise boule Ø 1,3 mm (boîte de 6) </t>
  </si>
  <si>
    <t xml:space="preserve">Fraise boule Ø 1,5 mm (boîte de 6) </t>
  </si>
  <si>
    <t xml:space="preserve">Fraise boule Ø 2 mm (boîte de 6) </t>
  </si>
  <si>
    <t xml:space="preserve">Fraise boule Ø 3 mm (boîte de 6) </t>
  </si>
  <si>
    <t xml:space="preserve">Fraise boule Ø 3,5 mm (boîte de 6) </t>
  </si>
  <si>
    <t xml:space="preserve">Fraise boule Ø 4 mm (boîte de 6) </t>
  </si>
  <si>
    <t xml:space="preserve">Fraise boule Ø 4,5 mm (boîte de 6) </t>
  </si>
  <si>
    <t xml:space="preserve">Fraise boule Ø 5 mm (boîte de 2) </t>
  </si>
  <si>
    <t xml:space="preserve">Fraise boule Ø 6 mm (boîte de 2) </t>
  </si>
  <si>
    <t>Pince sans forme fine 6 mm</t>
  </si>
  <si>
    <t xml:space="preserve">Fraise boule Ø 7 mm (boîte de 2) </t>
  </si>
  <si>
    <t xml:space="preserve">Fraise fissure cônique Ø 0,7 mm (boîte de 6) </t>
  </si>
  <si>
    <t xml:space="preserve">Fraise fissure cônique Ø 0,9 mm (boîte de 6) </t>
  </si>
  <si>
    <t xml:space="preserve">Fraise fissure cylindrique Ø 0,8 mm (boîte de 6) </t>
  </si>
  <si>
    <t xml:space="preserve">Fraise fissure cylindrique Ø 0,9 mm (boîte de 6) </t>
  </si>
  <si>
    <t xml:space="preserve">Fraise fissure cylindrique Ø 1 mm (boîte de 6) </t>
  </si>
  <si>
    <t xml:space="preserve">Fraise poire Ø 2,1 mm (boîte de 6) </t>
  </si>
  <si>
    <t xml:space="preserve">Fraise poire Ø 2,5 mm (boîte de 6) </t>
  </si>
  <si>
    <t xml:space="preserve">Fraise poire Ø 3,1 mm (boîte de 6) </t>
  </si>
  <si>
    <t>Burin de graveur échoppe suisse burin carré  2,50 mm</t>
  </si>
  <si>
    <t xml:space="preserve">Echoppe bord plat N°4 HSS </t>
  </si>
  <si>
    <t xml:space="preserve">Echoppe bord plat N°8 HSS </t>
  </si>
  <si>
    <t xml:space="preserve">Echoppe onglette N°1 HSS </t>
  </si>
  <si>
    <t xml:space="preserve">Echoppe onglette N°2 HSS </t>
  </si>
  <si>
    <t>Echoppe onglette N°2/0 HSS</t>
  </si>
  <si>
    <t xml:space="preserve">Echoppe onglette N°5/0 HSS </t>
  </si>
  <si>
    <t>Qualité supérieure</t>
  </si>
  <si>
    <t xml:space="preserve">Fraise fissure cylindrique Ø 1,5 mm (Boîte de 6) </t>
  </si>
  <si>
    <t xml:space="preserve">Fraise lentille Ø 2 mm (Boîte de 6) </t>
  </si>
  <si>
    <t xml:space="preserve">Fraise fissure cylindrique Ø 1 mm (Boîte de 6) </t>
  </si>
  <si>
    <t xml:space="preserve">Fraise fissure cylindrique Ø 0,8 mm (Boîte de 6) </t>
  </si>
  <si>
    <t xml:space="preserve">Fraise cônique Ø 1,8 mm (Boîte de 6) </t>
  </si>
  <si>
    <t xml:space="preserve">Fraise cônique Ø 0,9 mm (Boîte de 6) </t>
  </si>
  <si>
    <t xml:space="preserve">Fraise boule Ø 3,7 mm (Boîte de 6) </t>
  </si>
  <si>
    <t xml:space="preserve">Fraise boule Ø 3,5 mm (Boîte de 6) </t>
  </si>
  <si>
    <t>Bouchon verre ou inox</t>
  </si>
  <si>
    <t>Lampe à alcool en verre 100 ml avec mèche</t>
  </si>
  <si>
    <t xml:space="preserve">Fraise boule Ø 0,5 mm (Boîte de 6) </t>
  </si>
  <si>
    <t xml:space="preserve">Fraise boule Ø 1 mm (Boîte de 6) </t>
  </si>
  <si>
    <t>Fraise boule Ø 1,3 mm (Boîte de 6)</t>
  </si>
  <si>
    <t xml:space="preserve">Fraise boule Ø 1,5 mm (Boîte de 6) </t>
  </si>
  <si>
    <t xml:space="preserve">Fraise boule Ø 1,6 mm (Boîte de 6) </t>
  </si>
  <si>
    <t xml:space="preserve">Fraise boule Ø 1,7 mm (Boîte de 6) </t>
  </si>
  <si>
    <t xml:space="preserve">Fraise boule Ø 1,8 mm (Boîte de 6) </t>
  </si>
  <si>
    <t xml:space="preserve">Fraise boule Ø 1,9 mm (Boîte de 6) </t>
  </si>
  <si>
    <t xml:space="preserve">Fraise boule Ø 2 mm (Boîte de 6) </t>
  </si>
  <si>
    <t xml:space="preserve">Fraise boule Ø 2,1 mm (Boîte de 6) </t>
  </si>
  <si>
    <t>Fraise boule Ø 2,2 mm (Boîte de 6)</t>
  </si>
  <si>
    <t>Fraise boule Ø 2,3 mm (Boîte de 6)</t>
  </si>
  <si>
    <t>Fraise boule Ø 2,5 mm (Boîte de 6)</t>
  </si>
  <si>
    <t xml:space="preserve">Fraise boule Ø 2,7 mm (Boîte de 6) </t>
  </si>
  <si>
    <t xml:space="preserve">Fraise boule Ø 3 mm (Boîte de 6) </t>
  </si>
  <si>
    <t>Equivalent BADECO</t>
  </si>
  <si>
    <t>Meulette abrasive en carbure de silicium grain moyen 19 x 4,5 mm</t>
  </si>
  <si>
    <t xml:space="preserve">Pièce à main marteleuse frappe moyenne </t>
  </si>
  <si>
    <t>Pointe d'origine n°240 pour marteleuse</t>
  </si>
  <si>
    <t>Plusieurs échantillons seraient bienvenus</t>
  </si>
  <si>
    <t>Bec rond pas oval</t>
  </si>
  <si>
    <t>Réglet acier  30 cm</t>
  </si>
  <si>
    <t>Qui commence bien à 0</t>
  </si>
  <si>
    <t>Brucelle à pierres</t>
  </si>
  <si>
    <t>Disque diamanté double face monté</t>
  </si>
  <si>
    <t>Toile émeri rouleau Grain 1000</t>
  </si>
  <si>
    <t xml:space="preserve">Mandrin cylindrique porte bande emeri </t>
  </si>
  <si>
    <t>Jeu de 12 fraises creuses de 0,8 à 2 mm</t>
  </si>
  <si>
    <t xml:space="preserve">Fraise roue KK Ø 1,5 mm (Boîte de 6) </t>
  </si>
  <si>
    <t>Lubrifiant / Cire d'abeille</t>
  </si>
  <si>
    <t>Consommables sur une année</t>
  </si>
  <si>
    <t>Forêt Ø 0,5 mm (boite de 6)</t>
  </si>
  <si>
    <t>Forêt Ø 0,6 mm (boite de 6)</t>
  </si>
  <si>
    <t>Forêt Ø 0,8 mm (boite de 6)</t>
  </si>
  <si>
    <t>Forêt Ø 1 mm (boite de 6)</t>
  </si>
  <si>
    <t>Forêt Ø 1,2 mm (boite de 6)</t>
  </si>
  <si>
    <t>Forêt Ø 1,5 mm (boite de 6)</t>
  </si>
  <si>
    <t>Forêt Ø 2 mm (boite de 6)</t>
  </si>
  <si>
    <t>Fraises boule Ø 0,6 mm (boite de 6)</t>
  </si>
  <si>
    <t>Equivalent Luxor</t>
  </si>
  <si>
    <t>Lames de scie 6/0 (la grosse donc 12 x 12 lames)</t>
  </si>
  <si>
    <t>Lames de scie 4/0 (la grosse donc 12 x 12 lames)</t>
  </si>
  <si>
    <t>Lames de scie 3/0 (la grosse donc 12 x 12 lames)</t>
  </si>
  <si>
    <t>Lames de scie 2/0 (la grosse donc 12 x 12 lames)</t>
  </si>
  <si>
    <t>Lames de scie 0 (la grosse donc 12 x 12 lames)</t>
  </si>
  <si>
    <t>Plastiline ivoire dureté 55 pain de 5 kg</t>
  </si>
  <si>
    <t>Plastiline grise dureté 55 pain de 5 kg</t>
  </si>
  <si>
    <t>Lames de scie torsadée pour cire (la grosse donc 12 x 12 lames)</t>
  </si>
  <si>
    <t>48 disques habras non montés Ø 19 mm grain fort</t>
  </si>
  <si>
    <t>48 disques habras non montés Ø 19 mm grain moyen</t>
  </si>
  <si>
    <t>Pâte à aviver Orange</t>
  </si>
  <si>
    <t>Pâte de préparation Rose</t>
  </si>
  <si>
    <t>Brossettes circulaires chèvre Ø 19 mm</t>
  </si>
  <si>
    <t>Brossettes circulaires coton Ø 22 mm</t>
  </si>
  <si>
    <t>Brossettes circulaires laiton Ø 19 mm</t>
  </si>
  <si>
    <t>Brossettes pinceau laiton</t>
  </si>
  <si>
    <t>Câble intérieur pour moteur suspendu</t>
  </si>
  <si>
    <t>Moteur équivalent Techdent</t>
  </si>
  <si>
    <t>Ciment de sertisseur couleur caramel (boîte de 10 bâtons)</t>
  </si>
  <si>
    <t>Fraises boule Ø 0,8 mm (boite de 6)</t>
  </si>
  <si>
    <t>Papier émeri Hermès Grain 2500 (50  feuilles)</t>
  </si>
  <si>
    <t>Papier émeri rouge Grain 1200 (50  feuilles)</t>
  </si>
  <si>
    <t>Papier émeri rouge Grain 2000 (50  feuilles)</t>
  </si>
  <si>
    <t>Papier émeri rouge Grain 240 (50  feuilles)</t>
  </si>
  <si>
    <t>Papier émeri rouge Grain 600 (50  feuilles)</t>
  </si>
  <si>
    <t>Papier émeri rouge Grain 800 (50  feuilles)</t>
  </si>
  <si>
    <t>Meulette silicone lentille bleu grain fin</t>
  </si>
  <si>
    <t>Papier émeri rouge Grain 150 (50  feuilles)</t>
  </si>
  <si>
    <t>Fraises fissure cylindrique Ø 1 mm (boîte de 6)</t>
  </si>
  <si>
    <t>Fraises fissure cylindrique Ø 1,2 mm (boîte de 6)</t>
  </si>
  <si>
    <t>Fraises fissure cylindrique Ø 0,8 mm (boîte de 6)</t>
  </si>
  <si>
    <t>Fraises boule Ø 1,6 mm (boite de 6)</t>
  </si>
  <si>
    <t>Fraises boule Ø 1,4 mm (boite de 6)</t>
  </si>
  <si>
    <t>Fraises boule Ø 1,8 mm (boite de 6)</t>
  </si>
  <si>
    <t>Fraises boule Ø 2 mm (boite de 6)</t>
  </si>
  <si>
    <t>Fraises boule Ø 2,2 mm (boite de 6)</t>
  </si>
  <si>
    <t>Fraises boule Ø 2,5 mm (boite de 6)</t>
  </si>
  <si>
    <t>Fraises boule Ø 2,7 mm (boite de 6)</t>
  </si>
  <si>
    <t>Fraises boule Ø 2,9 mm (boite de 6)</t>
  </si>
  <si>
    <t>Fraises boule Ø 3,5 mm (boite de 6)</t>
  </si>
  <si>
    <t>Fraises boule Ø 4 mm (boite de 6)</t>
  </si>
  <si>
    <t>Fraises boule Ø 5 mm (boite de 6)</t>
  </si>
  <si>
    <t>Fraises boule Ø 6 mm (boite de 2)</t>
  </si>
  <si>
    <t>Alun de potasse en poudre (1 kg)</t>
  </si>
  <si>
    <t xml:space="preserve">Bicarbonate de soude (1 kg) </t>
  </si>
  <si>
    <t>PRIX TOTAL ESTIMATIF POUR UNE ANNEE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</si>
</sst>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20"/>
      <color theme="1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0" fillId="0" borderId="0" xfId="0" applyFont="1"/>
    <xf numFmtId="165" fontId="0" fillId="3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10" fillId="0" borderId="0" xfId="0" applyFont="1"/>
    <xf numFmtId="0" fontId="10" fillId="0" borderId="0" xfId="0" applyFont="1" applyFill="1"/>
    <xf numFmtId="0" fontId="0" fillId="0" borderId="0" xfId="0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/>
    <xf numFmtId="0" fontId="0" fillId="4" borderId="9" xfId="0" applyFont="1" applyFill="1" applyBorder="1" applyAlignment="1">
      <alignment vertical="top" wrapText="1"/>
    </xf>
    <xf numFmtId="165" fontId="0" fillId="4" borderId="5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0" xfId="0" applyFill="1" applyBorder="1"/>
    <xf numFmtId="0" fontId="0" fillId="4" borderId="10" xfId="0" applyFill="1" applyBorder="1" applyAlignment="1">
      <alignment horizontal="center"/>
    </xf>
    <xf numFmtId="0" fontId="0" fillId="4" borderId="10" xfId="0" applyFill="1" applyBorder="1" applyAlignment="1">
      <alignment horizontal="left"/>
    </xf>
    <xf numFmtId="0" fontId="0" fillId="4" borderId="11" xfId="0" applyFont="1" applyFill="1" applyBorder="1" applyAlignment="1">
      <alignment vertical="top" wrapText="1"/>
    </xf>
    <xf numFmtId="165" fontId="0" fillId="4" borderId="12" xfId="0" applyNumberForma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left"/>
    </xf>
    <xf numFmtId="0" fontId="5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5">
    <dxf>
      <alignment horizontal="center" vertical="bottom" textRotation="0" wrapText="0" indent="0" justifyLastLine="0" shrinkToFit="0" readingOrder="0"/>
    </dxf>
    <dxf>
      <numFmt numFmtId="165" formatCode="#,##0.00\ &quot;€&quot;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#,##0.00\ &quot;€&quot;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numFmt numFmtId="165" formatCode="#,##0.00\ &quot;€&quot;"/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numFmt numFmtId="165" formatCode="#,##0.00\ &quot;€&quot;"/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B99F32-E03C-4F31-AD11-64D0911068DC}" name="Tableau3234" displayName="Tableau3234" ref="A2:E73" totalsRowShown="0" headerRowDxfId="14">
  <autoFilter ref="A2:E73" xr:uid="{269A1572-57D2-482B-9ABC-BF8D05AA2E7B}"/>
  <sortState xmlns:xlrd2="http://schemas.microsoft.com/office/spreadsheetml/2017/richdata2" ref="A3:E73">
    <sortCondition ref="A3:A73"/>
  </sortState>
  <tableColumns count="5">
    <tableColumn id="2" xr3:uid="{62FE2AB9-ACA6-4055-B488-8F32FA6A0915}" name="Dénomination" dataDxfId="13"/>
    <tableColumn id="1" xr3:uid="{2BC2BA03-15E4-458F-8415-788DAA9C72C5}" name="Prix unitaires ht" dataDxfId="12"/>
    <tableColumn id="3" xr3:uid="{B401884C-CC83-43D3-9C28-68F192B91742}" name="Quantité" dataDxfId="11"/>
    <tableColumn id="4" xr3:uid="{4AE9A33D-7469-4B12-8852-E34DCBEFAF8E}" name="Prix total _x000a_en € ht" dataDxfId="10">
      <calculatedColumnFormula>Tableau3234[[#This Row],[Quantité]]*Tableau3234[[#This Row],[Prix unitaires ht]]</calculatedColumnFormula>
    </tableColumn>
    <tableColumn id="5" xr3:uid="{4AB35DEF-1843-4E78-8DF1-E8B750BEFD0F}" name="Observation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FE4BFAC-9244-4A67-A795-DC5457D681DE}" name="Tableau325" displayName="Tableau325" ref="A2:E40" totalsRowShown="0" headerRowDxfId="9">
  <autoFilter ref="A2:E40" xr:uid="{9A33AD4C-24E4-4C15-8A39-AD49726C5440}"/>
  <sortState xmlns:xlrd2="http://schemas.microsoft.com/office/spreadsheetml/2017/richdata2" ref="A3:E40">
    <sortCondition ref="A3:A40"/>
  </sortState>
  <tableColumns count="5">
    <tableColumn id="2" xr3:uid="{82E4082E-7467-4865-AFD6-0C80A7DCDFE2}" name="Dénomination"/>
    <tableColumn id="1" xr3:uid="{80FD55A0-282B-45CA-9124-3AA5AB6BAE66}" name="Prix unitaires ht " dataDxfId="8"/>
    <tableColumn id="3" xr3:uid="{5FDA7726-C974-4FD3-943B-B96D5DB9933F}" name="Quantité" dataDxfId="7"/>
    <tableColumn id="4" xr3:uid="{7380515F-3386-43A8-9742-1D44EF72514A}" name="Prix total _x000a_en € ht" dataDxfId="6">
      <calculatedColumnFormula>Tableau325[[#This Row],[Prix unitaires ht ]]*Tableau325[[#This Row],[Quantité]]</calculatedColumnFormula>
    </tableColumn>
    <tableColumn id="5" xr3:uid="{1594524E-E240-453E-9DAC-127044E9876F}" name="Observations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9A0336F-F8D5-4431-B2A1-4A54CCA8FA36}" name="Tableau3256" displayName="Tableau3256" ref="A2:E47" totalsRowShown="0" headerRowDxfId="5">
  <autoFilter ref="A2:E47" xr:uid="{C569679E-21C9-4E03-B5EB-A11FE5062754}"/>
  <sortState xmlns:xlrd2="http://schemas.microsoft.com/office/spreadsheetml/2017/richdata2" ref="A3:E47">
    <sortCondition ref="A3:A47"/>
  </sortState>
  <tableColumns count="5">
    <tableColumn id="2" xr3:uid="{E3AB56D5-0B13-4ECE-AEE8-92568B1673AF}" name="Dénomination" dataDxfId="4"/>
    <tableColumn id="1" xr3:uid="{B8BEFB5A-E238-4362-B11D-F5C9E7911554}" name="Prix unitaire en € ht " dataDxfId="3"/>
    <tableColumn id="3" xr3:uid="{6951EA22-5A0D-4CA8-BD3C-D887B18AE455}" name="Quantité" dataDxfId="2"/>
    <tableColumn id="4" xr3:uid="{B458909C-83DF-4FC6-9FBE-613C8C95682E}" name="Prix total _x000a_en € ht" dataDxfId="1">
      <calculatedColumnFormula>Tableau3256[[#This Row],[Quantité]]*Tableau3256[[#This Row],[Prix unitaire en € ht ]]</calculatedColumnFormula>
    </tableColumn>
    <tableColumn id="5" xr3:uid="{215EF93A-6D5E-47F0-B29F-4C2B133F26A5}" name="Observations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E16F9-0F63-4715-9734-71EFCC6922F9}">
  <sheetPr>
    <pageSetUpPr fitToPage="1"/>
  </sheetPr>
  <dimension ref="A1:E78"/>
  <sheetViews>
    <sheetView workbookViewId="0">
      <selection activeCell="J19" sqref="J19"/>
    </sheetView>
  </sheetViews>
  <sheetFormatPr baseColWidth="10" defaultRowHeight="12.75" x14ac:dyDescent="0.2"/>
  <cols>
    <col min="1" max="1" width="47.5703125" customWidth="1"/>
    <col min="2" max="2" width="14.5703125" style="11" customWidth="1"/>
    <col min="3" max="3" width="15.5703125" style="11" customWidth="1"/>
    <col min="4" max="4" width="14" style="11" customWidth="1"/>
    <col min="5" max="5" width="41.5703125" customWidth="1"/>
  </cols>
  <sheetData>
    <row r="1" spans="1:5" ht="39" customHeight="1" x14ac:dyDescent="0.2">
      <c r="A1" s="42" t="s">
        <v>58</v>
      </c>
      <c r="B1" s="42"/>
      <c r="C1" s="42"/>
      <c r="D1" s="42"/>
      <c r="E1" s="42"/>
    </row>
    <row r="2" spans="1:5" ht="48" customHeight="1" x14ac:dyDescent="0.2">
      <c r="A2" s="1" t="s">
        <v>0</v>
      </c>
      <c r="B2" s="2" t="s">
        <v>29</v>
      </c>
      <c r="C2" s="2" t="s">
        <v>43</v>
      </c>
      <c r="D2" s="2" t="s">
        <v>26</v>
      </c>
      <c r="E2" s="2" t="s">
        <v>22</v>
      </c>
    </row>
    <row r="3" spans="1:5" x14ac:dyDescent="0.2">
      <c r="A3" s="9" t="s">
        <v>7</v>
      </c>
      <c r="B3" s="12"/>
      <c r="C3" s="11">
        <v>1</v>
      </c>
      <c r="D3" s="12">
        <f>Tableau3234[[#This Row],[Quantité]]*Tableau3234[[#This Row],[Prix unitaires ht]]</f>
        <v>0</v>
      </c>
    </row>
    <row r="4" spans="1:5" x14ac:dyDescent="0.2">
      <c r="A4" s="17" t="s">
        <v>59</v>
      </c>
      <c r="B4" s="12"/>
      <c r="C4" s="11">
        <v>1</v>
      </c>
      <c r="D4" s="12">
        <f>Tableau3234[[#This Row],[Quantité]]*Tableau3234[[#This Row],[Prix unitaires ht]]</f>
        <v>0</v>
      </c>
      <c r="E4" t="s">
        <v>83</v>
      </c>
    </row>
    <row r="5" spans="1:5" x14ac:dyDescent="0.2">
      <c r="A5" s="9" t="s">
        <v>79</v>
      </c>
      <c r="B5" s="12"/>
      <c r="C5" s="11">
        <v>1</v>
      </c>
      <c r="D5" s="12">
        <f>Tableau3234[[#This Row],[Quantité]]*Tableau3234[[#This Row],[Prix unitaires ht]]</f>
        <v>0</v>
      </c>
    </row>
    <row r="6" spans="1:5" x14ac:dyDescent="0.2">
      <c r="A6" s="9" t="s">
        <v>78</v>
      </c>
      <c r="B6" s="12"/>
      <c r="C6" s="11">
        <v>1</v>
      </c>
      <c r="D6" s="12">
        <f>Tableau3234[[#This Row],[Quantité]]*Tableau3234[[#This Row],[Prix unitaires ht]]</f>
        <v>0</v>
      </c>
    </row>
    <row r="7" spans="1:5" x14ac:dyDescent="0.2">
      <c r="A7" s="9" t="s">
        <v>61</v>
      </c>
      <c r="B7" s="12"/>
      <c r="C7" s="11">
        <v>1</v>
      </c>
      <c r="D7" s="12">
        <f>Tableau3234[[#This Row],[Quantité]]*Tableau3234[[#This Row],[Prix unitaires ht]]</f>
        <v>0</v>
      </c>
    </row>
    <row r="8" spans="1:5" x14ac:dyDescent="0.2">
      <c r="A8" s="9" t="s">
        <v>60</v>
      </c>
      <c r="B8" s="12"/>
      <c r="C8" s="11">
        <v>1</v>
      </c>
      <c r="D8" s="12">
        <f>Tableau3234[[#This Row],[Quantité]]*Tableau3234[[#This Row],[Prix unitaires ht]]</f>
        <v>0</v>
      </c>
    </row>
    <row r="9" spans="1:5" x14ac:dyDescent="0.2">
      <c r="A9" s="9" t="s">
        <v>8</v>
      </c>
      <c r="B9" s="12"/>
      <c r="C9" s="11">
        <v>1</v>
      </c>
      <c r="D9" s="12">
        <f>Tableau3234[[#This Row],[Quantité]]*Tableau3234[[#This Row],[Prix unitaires ht]]</f>
        <v>0</v>
      </c>
    </row>
    <row r="10" spans="1:5" x14ac:dyDescent="0.2">
      <c r="A10" s="9" t="s">
        <v>71</v>
      </c>
      <c r="B10" s="12"/>
      <c r="C10" s="11">
        <v>1</v>
      </c>
      <c r="D10" s="12">
        <f>Tableau3234[[#This Row],[Quantité]]*Tableau3234[[#This Row],[Prix unitaires ht]]</f>
        <v>0</v>
      </c>
    </row>
    <row r="11" spans="1:5" x14ac:dyDescent="0.2">
      <c r="A11" s="9" t="s">
        <v>62</v>
      </c>
      <c r="B11" s="12"/>
      <c r="C11" s="11">
        <v>1</v>
      </c>
      <c r="D11" s="12">
        <f>Tableau3234[[#This Row],[Quantité]]*Tableau3234[[#This Row],[Prix unitaires ht]]</f>
        <v>0</v>
      </c>
    </row>
    <row r="12" spans="1:5" x14ac:dyDescent="0.2">
      <c r="A12" s="9" t="s">
        <v>63</v>
      </c>
      <c r="B12" s="12"/>
      <c r="C12" s="11">
        <v>1</v>
      </c>
      <c r="D12" s="12">
        <f>Tableau3234[[#This Row],[Quantité]]*Tableau3234[[#This Row],[Prix unitaires ht]]</f>
        <v>0</v>
      </c>
    </row>
    <row r="13" spans="1:5" x14ac:dyDescent="0.2">
      <c r="A13" s="9" t="s">
        <v>9</v>
      </c>
      <c r="B13" s="12"/>
      <c r="C13" s="11">
        <v>1</v>
      </c>
      <c r="D13" s="12">
        <f>Tableau3234[[#This Row],[Quantité]]*Tableau3234[[#This Row],[Prix unitaires ht]]</f>
        <v>0</v>
      </c>
      <c r="E13" t="s">
        <v>83</v>
      </c>
    </row>
    <row r="14" spans="1:5" x14ac:dyDescent="0.2">
      <c r="A14" s="9" t="s">
        <v>49</v>
      </c>
      <c r="B14" s="13"/>
      <c r="C14" s="11">
        <v>1</v>
      </c>
      <c r="D14" s="12">
        <f>Tableau3234[[#This Row],[Quantité]]*Tableau3234[[#This Row],[Prix unitaires ht]]</f>
        <v>0</v>
      </c>
    </row>
    <row r="15" spans="1:5" x14ac:dyDescent="0.2">
      <c r="A15" s="9" t="s">
        <v>2</v>
      </c>
      <c r="B15" s="12"/>
      <c r="C15" s="11">
        <v>1</v>
      </c>
      <c r="D15" s="12">
        <f>Tableau3234[[#This Row],[Quantité]]*Tableau3234[[#This Row],[Prix unitaires ht]]</f>
        <v>0</v>
      </c>
    </row>
    <row r="16" spans="1:5" x14ac:dyDescent="0.2">
      <c r="A16" s="17" t="s">
        <v>64</v>
      </c>
      <c r="B16" s="12"/>
      <c r="C16" s="11">
        <v>1</v>
      </c>
      <c r="D16" s="12">
        <f>Tableau3234[[#This Row],[Quantité]]*Tableau3234[[#This Row],[Prix unitaires ht]]</f>
        <v>0</v>
      </c>
    </row>
    <row r="17" spans="1:5" x14ac:dyDescent="0.2">
      <c r="A17" s="17" t="s">
        <v>10</v>
      </c>
      <c r="B17" s="12"/>
      <c r="C17" s="11">
        <v>1</v>
      </c>
      <c r="D17" s="12">
        <f>Tableau3234[[#This Row],[Quantité]]*Tableau3234[[#This Row],[Prix unitaires ht]]</f>
        <v>0</v>
      </c>
      <c r="E17" t="s">
        <v>83</v>
      </c>
    </row>
    <row r="18" spans="1:5" x14ac:dyDescent="0.2">
      <c r="A18" s="9" t="s">
        <v>85</v>
      </c>
      <c r="B18" s="12"/>
      <c r="C18" s="11">
        <v>1</v>
      </c>
      <c r="D18" s="12">
        <f>Tableau3234[[#This Row],[Quantité]]*Tableau3234[[#This Row],[Prix unitaires ht]]</f>
        <v>0</v>
      </c>
      <c r="E18" t="s">
        <v>84</v>
      </c>
    </row>
    <row r="19" spans="1:5" x14ac:dyDescent="0.2">
      <c r="A19" s="9" t="s">
        <v>65</v>
      </c>
      <c r="B19" s="12"/>
      <c r="C19" s="11">
        <v>1</v>
      </c>
      <c r="D19" s="12">
        <f>Tableau3234[[#This Row],[Quantité]]*Tableau3234[[#This Row],[Prix unitaires ht]]</f>
        <v>0</v>
      </c>
      <c r="E19" t="s">
        <v>83</v>
      </c>
    </row>
    <row r="20" spans="1:5" x14ac:dyDescent="0.2">
      <c r="A20" s="17" t="s">
        <v>44</v>
      </c>
      <c r="B20" s="12"/>
      <c r="C20" s="11">
        <v>1</v>
      </c>
      <c r="D20" s="12">
        <f>Tableau3234[[#This Row],[Quantité]]*Tableau3234[[#This Row],[Prix unitaires ht]]</f>
        <v>0</v>
      </c>
    </row>
    <row r="21" spans="1:5" x14ac:dyDescent="0.2">
      <c r="A21" s="9" t="s">
        <v>88</v>
      </c>
      <c r="B21" s="12"/>
      <c r="C21" s="11">
        <v>1</v>
      </c>
      <c r="D21" s="12">
        <f>Tableau3234[[#This Row],[Quantité]]*Tableau3234[[#This Row],[Prix unitaires ht]]</f>
        <v>0</v>
      </c>
      <c r="E21" t="s">
        <v>87</v>
      </c>
    </row>
    <row r="22" spans="1:5" x14ac:dyDescent="0.2">
      <c r="A22" s="9" t="s">
        <v>89</v>
      </c>
      <c r="B22" s="12"/>
      <c r="C22" s="11">
        <v>1</v>
      </c>
      <c r="D22" s="12">
        <f>Tableau3234[[#This Row],[Quantité]]*Tableau3234[[#This Row],[Prix unitaires ht]]</f>
        <v>0</v>
      </c>
      <c r="E22" t="s">
        <v>87</v>
      </c>
    </row>
    <row r="23" spans="1:5" x14ac:dyDescent="0.2">
      <c r="A23" s="9" t="s">
        <v>90</v>
      </c>
      <c r="B23" s="12"/>
      <c r="C23" s="11">
        <v>1</v>
      </c>
      <c r="D23" s="12">
        <f>Tableau3234[[#This Row],[Quantité]]*Tableau3234[[#This Row],[Prix unitaires ht]]</f>
        <v>0</v>
      </c>
      <c r="E23" t="s">
        <v>87</v>
      </c>
    </row>
    <row r="24" spans="1:5" x14ac:dyDescent="0.2">
      <c r="A24" s="9" t="s">
        <v>91</v>
      </c>
      <c r="B24" s="12"/>
      <c r="C24" s="11">
        <v>1</v>
      </c>
      <c r="D24" s="12">
        <f>Tableau3234[[#This Row],[Quantité]]*Tableau3234[[#This Row],[Prix unitaires ht]]</f>
        <v>0</v>
      </c>
      <c r="E24" t="s">
        <v>87</v>
      </c>
    </row>
    <row r="25" spans="1:5" x14ac:dyDescent="0.2">
      <c r="A25" s="9" t="s">
        <v>92</v>
      </c>
      <c r="B25" s="12"/>
      <c r="C25" s="11">
        <v>1</v>
      </c>
      <c r="D25" s="12">
        <f>Tableau3234[[#This Row],[Quantité]]*Tableau3234[[#This Row],[Prix unitaires ht]]</f>
        <v>0</v>
      </c>
      <c r="E25" t="s">
        <v>87</v>
      </c>
    </row>
    <row r="26" spans="1:5" x14ac:dyDescent="0.2">
      <c r="A26" s="9" t="s">
        <v>82</v>
      </c>
      <c r="B26" s="12"/>
      <c r="C26" s="11">
        <v>1</v>
      </c>
      <c r="D26" s="12">
        <f>Tableau3234[[#This Row],[Quantité]]*Tableau3234[[#This Row],[Prix unitaires ht]]</f>
        <v>0</v>
      </c>
      <c r="E26" t="s">
        <v>87</v>
      </c>
    </row>
    <row r="27" spans="1:5" x14ac:dyDescent="0.2">
      <c r="A27" s="9" t="s">
        <v>93</v>
      </c>
      <c r="B27" s="12"/>
      <c r="C27" s="11">
        <v>1</v>
      </c>
      <c r="D27" s="12">
        <f>Tableau3234[[#This Row],[Quantité]]*Tableau3234[[#This Row],[Prix unitaires ht]]</f>
        <v>0</v>
      </c>
      <c r="E27" t="s">
        <v>87</v>
      </c>
    </row>
    <row r="28" spans="1:5" x14ac:dyDescent="0.2">
      <c r="A28" s="9" t="s">
        <v>94</v>
      </c>
      <c r="B28" s="12"/>
      <c r="C28" s="11">
        <v>1</v>
      </c>
      <c r="D28" s="12">
        <f>Tableau3234[[#This Row],[Quantité]]*Tableau3234[[#This Row],[Prix unitaires ht]]</f>
        <v>0</v>
      </c>
      <c r="E28" t="s">
        <v>87</v>
      </c>
    </row>
    <row r="29" spans="1:5" x14ac:dyDescent="0.2">
      <c r="A29" s="9" t="s">
        <v>95</v>
      </c>
      <c r="B29" s="12"/>
      <c r="C29" s="11">
        <v>1</v>
      </c>
      <c r="D29" s="12">
        <f>Tableau3234[[#This Row],[Quantité]]*Tableau3234[[#This Row],[Prix unitaires ht]]</f>
        <v>0</v>
      </c>
      <c r="E29" t="s">
        <v>87</v>
      </c>
    </row>
    <row r="30" spans="1:5" x14ac:dyDescent="0.2">
      <c r="A30" s="9" t="s">
        <v>96</v>
      </c>
      <c r="B30" s="12"/>
      <c r="C30" s="11">
        <v>1</v>
      </c>
      <c r="D30" s="12">
        <f>Tableau3234[[#This Row],[Quantité]]*Tableau3234[[#This Row],[Prix unitaires ht]]</f>
        <v>0</v>
      </c>
      <c r="E30" t="s">
        <v>87</v>
      </c>
    </row>
    <row r="31" spans="1:5" x14ac:dyDescent="0.2">
      <c r="A31" s="9" t="s">
        <v>97</v>
      </c>
      <c r="B31" s="12"/>
      <c r="C31" s="11">
        <v>1</v>
      </c>
      <c r="D31" s="12">
        <f>Tableau3234[[#This Row],[Quantité]]*Tableau3234[[#This Row],[Prix unitaires ht]]</f>
        <v>0</v>
      </c>
      <c r="E31" t="s">
        <v>87</v>
      </c>
    </row>
    <row r="32" spans="1:5" x14ac:dyDescent="0.2">
      <c r="A32" s="17" t="s">
        <v>72</v>
      </c>
      <c r="B32" s="12"/>
      <c r="C32" s="11">
        <v>1</v>
      </c>
      <c r="D32" s="12">
        <f>Tableau3234[[#This Row],[Quantité]]*Tableau3234[[#This Row],[Prix unitaires ht]]</f>
        <v>0</v>
      </c>
    </row>
    <row r="33" spans="1:5" x14ac:dyDescent="0.2">
      <c r="A33" s="9" t="s">
        <v>11</v>
      </c>
      <c r="B33" s="12"/>
      <c r="C33" s="11">
        <v>1</v>
      </c>
      <c r="D33" s="12">
        <f>Tableau3234[[#This Row],[Quantité]]*Tableau3234[[#This Row],[Prix unitaires ht]]</f>
        <v>0</v>
      </c>
    </row>
    <row r="34" spans="1:5" x14ac:dyDescent="0.2">
      <c r="A34" s="9" t="s">
        <v>4</v>
      </c>
      <c r="B34" s="12"/>
      <c r="C34" s="11">
        <v>1</v>
      </c>
      <c r="D34" s="12">
        <f>Tableau3234[[#This Row],[Quantité]]*Tableau3234[[#This Row],[Prix unitaires ht]]</f>
        <v>0</v>
      </c>
    </row>
    <row r="35" spans="1:5" x14ac:dyDescent="0.2">
      <c r="A35" s="9" t="s">
        <v>98</v>
      </c>
      <c r="B35" s="12"/>
      <c r="C35" s="11">
        <v>1</v>
      </c>
      <c r="D35" s="12">
        <f>Tableau3234[[#This Row],[Quantité]]*Tableau3234[[#This Row],[Prix unitaires ht]]</f>
        <v>0</v>
      </c>
      <c r="E35" t="s">
        <v>84</v>
      </c>
    </row>
    <row r="36" spans="1:5" x14ac:dyDescent="0.2">
      <c r="A36" s="9" t="s">
        <v>99</v>
      </c>
      <c r="B36" s="12"/>
      <c r="C36" s="11">
        <v>1</v>
      </c>
      <c r="D36" s="12">
        <f>Tableau3234[[#This Row],[Quantité]]*Tableau3234[[#This Row],[Prix unitaires ht]]</f>
        <v>0</v>
      </c>
      <c r="E36" t="s">
        <v>84</v>
      </c>
    </row>
    <row r="37" spans="1:5" x14ac:dyDescent="0.2">
      <c r="A37" s="9" t="s">
        <v>100</v>
      </c>
      <c r="B37" s="12"/>
      <c r="C37" s="11">
        <v>1</v>
      </c>
      <c r="D37" s="12">
        <f>Tableau3234[[#This Row],[Quantité]]*Tableau3234[[#This Row],[Prix unitaires ht]]</f>
        <v>0</v>
      </c>
      <c r="E37" t="s">
        <v>84</v>
      </c>
    </row>
    <row r="38" spans="1:5" x14ac:dyDescent="0.2">
      <c r="A38" s="9" t="s">
        <v>101</v>
      </c>
      <c r="B38" s="12"/>
      <c r="C38" s="11">
        <v>1</v>
      </c>
      <c r="D38" s="12">
        <f>Tableau3234[[#This Row],[Quantité]]*Tableau3234[[#This Row],[Prix unitaires ht]]</f>
        <v>0</v>
      </c>
      <c r="E38" t="s">
        <v>84</v>
      </c>
    </row>
    <row r="39" spans="1:5" x14ac:dyDescent="0.2">
      <c r="A39" s="9" t="s">
        <v>102</v>
      </c>
      <c r="B39" s="12"/>
      <c r="C39" s="11">
        <v>1</v>
      </c>
      <c r="D39" s="12">
        <f>Tableau3234[[#This Row],[Quantité]]*Tableau3234[[#This Row],[Prix unitaires ht]]</f>
        <v>0</v>
      </c>
      <c r="E39" t="s">
        <v>84</v>
      </c>
    </row>
    <row r="40" spans="1:5" x14ac:dyDescent="0.2">
      <c r="A40" s="9" t="s">
        <v>103</v>
      </c>
      <c r="B40" s="12"/>
      <c r="C40" s="11">
        <v>1</v>
      </c>
      <c r="D40" s="12">
        <f>Tableau3234[[#This Row],[Quantité]]*Tableau3234[[#This Row],[Prix unitaires ht]]</f>
        <v>0</v>
      </c>
      <c r="E40" t="s">
        <v>84</v>
      </c>
    </row>
    <row r="41" spans="1:5" x14ac:dyDescent="0.2">
      <c r="A41" s="9" t="s">
        <v>104</v>
      </c>
      <c r="B41" s="12"/>
      <c r="C41" s="11">
        <v>1</v>
      </c>
      <c r="D41" s="12">
        <f>Tableau3234[[#This Row],[Quantité]]*Tableau3234[[#This Row],[Prix unitaires ht]]</f>
        <v>0</v>
      </c>
      <c r="E41" t="s">
        <v>84</v>
      </c>
    </row>
    <row r="42" spans="1:5" x14ac:dyDescent="0.2">
      <c r="A42" s="9" t="s">
        <v>105</v>
      </c>
      <c r="B42" s="12"/>
      <c r="C42" s="11">
        <v>1</v>
      </c>
      <c r="D42" s="12">
        <f>Tableau3234[[#This Row],[Quantité]]*Tableau3234[[#This Row],[Prix unitaires ht]]</f>
        <v>0</v>
      </c>
      <c r="E42" t="s">
        <v>84</v>
      </c>
    </row>
    <row r="43" spans="1:5" x14ac:dyDescent="0.2">
      <c r="A43" s="9" t="s">
        <v>106</v>
      </c>
      <c r="B43" s="12"/>
      <c r="C43" s="11">
        <v>1</v>
      </c>
      <c r="D43" s="12">
        <f>Tableau3234[[#This Row],[Quantité]]*Tableau3234[[#This Row],[Prix unitaires ht]]</f>
        <v>0</v>
      </c>
      <c r="E43" t="s">
        <v>84</v>
      </c>
    </row>
    <row r="44" spans="1:5" x14ac:dyDescent="0.2">
      <c r="A44" s="9" t="s">
        <v>107</v>
      </c>
      <c r="B44" s="12"/>
      <c r="C44" s="11">
        <v>1</v>
      </c>
      <c r="D44" s="12">
        <f>Tableau3234[[#This Row],[Quantité]]*Tableau3234[[#This Row],[Prix unitaires ht]]</f>
        <v>0</v>
      </c>
      <c r="E44" t="s">
        <v>84</v>
      </c>
    </row>
    <row r="45" spans="1:5" x14ac:dyDescent="0.2">
      <c r="A45" s="9" t="s">
        <v>108</v>
      </c>
      <c r="B45" s="12"/>
      <c r="C45" s="11">
        <v>1</v>
      </c>
      <c r="D45" s="12">
        <f>Tableau3234[[#This Row],[Quantité]]*Tableau3234[[#This Row],[Prix unitaires ht]]</f>
        <v>0</v>
      </c>
      <c r="E45" t="s">
        <v>84</v>
      </c>
    </row>
    <row r="46" spans="1:5" x14ac:dyDescent="0.2">
      <c r="A46" s="9" t="s">
        <v>109</v>
      </c>
      <c r="B46" s="12"/>
      <c r="C46" s="11">
        <v>1</v>
      </c>
      <c r="D46" s="12">
        <f>Tableau3234[[#This Row],[Quantité]]*Tableau3234[[#This Row],[Prix unitaires ht]]</f>
        <v>0</v>
      </c>
      <c r="E46" t="s">
        <v>84</v>
      </c>
    </row>
    <row r="47" spans="1:5" x14ac:dyDescent="0.2">
      <c r="A47" s="17" t="s">
        <v>16</v>
      </c>
      <c r="B47" s="12"/>
      <c r="C47" s="11">
        <v>1</v>
      </c>
      <c r="D47" s="12">
        <f>Tableau3234[[#This Row],[Quantité]]*Tableau3234[[#This Row],[Prix unitaires ht]]</f>
        <v>0</v>
      </c>
    </row>
    <row r="48" spans="1:5" x14ac:dyDescent="0.2">
      <c r="A48" s="17" t="s">
        <v>17</v>
      </c>
      <c r="B48" s="12"/>
      <c r="C48" s="11">
        <v>1</v>
      </c>
      <c r="D48" s="12">
        <f>Tableau3234[[#This Row],[Quantité]]*Tableau3234[[#This Row],[Prix unitaires ht]]</f>
        <v>0</v>
      </c>
    </row>
    <row r="49" spans="1:5" x14ac:dyDescent="0.2">
      <c r="A49" s="17" t="s">
        <v>12</v>
      </c>
      <c r="B49" s="12"/>
      <c r="C49" s="11">
        <v>1</v>
      </c>
      <c r="D49" s="12">
        <f>Tableau3234[[#This Row],[Quantité]]*Tableau3234[[#This Row],[Prix unitaires ht]]</f>
        <v>0</v>
      </c>
    </row>
    <row r="50" spans="1:5" x14ac:dyDescent="0.2">
      <c r="A50" s="17" t="s">
        <v>81</v>
      </c>
      <c r="B50" s="12"/>
      <c r="C50" s="11">
        <v>1</v>
      </c>
      <c r="D50" s="12">
        <f>Tableau3234[[#This Row],[Quantité]]*Tableau3234[[#This Row],[Prix unitaires ht]]</f>
        <v>0</v>
      </c>
    </row>
    <row r="51" spans="1:5" x14ac:dyDescent="0.2">
      <c r="A51" s="17" t="s">
        <v>67</v>
      </c>
      <c r="B51" s="12"/>
      <c r="C51" s="11">
        <v>1</v>
      </c>
      <c r="D51" s="12">
        <f>Tableau3234[[#This Row],[Quantité]]*Tableau3234[[#This Row],[Prix unitaires ht]]</f>
        <v>0</v>
      </c>
      <c r="E51" t="s">
        <v>148</v>
      </c>
    </row>
    <row r="52" spans="1:5" x14ac:dyDescent="0.2">
      <c r="A52" s="9" t="s">
        <v>5</v>
      </c>
      <c r="B52" s="12"/>
      <c r="C52" s="14">
        <v>4</v>
      </c>
      <c r="D52" s="12">
        <f>Tableau3234[[#This Row],[Quantité]]*Tableau3234[[#This Row],[Prix unitaires ht]]</f>
        <v>0</v>
      </c>
    </row>
    <row r="53" spans="1:5" x14ac:dyDescent="0.2">
      <c r="A53" s="17" t="s">
        <v>55</v>
      </c>
      <c r="B53" s="12"/>
      <c r="C53" s="14">
        <v>1</v>
      </c>
      <c r="D53" s="12">
        <f>Tableau3234[[#This Row],[Quantité]]*Tableau3234[[#This Row],[Prix unitaires ht]]</f>
        <v>0</v>
      </c>
    </row>
    <row r="54" spans="1:5" x14ac:dyDescent="0.2">
      <c r="A54" s="9" t="s">
        <v>1</v>
      </c>
      <c r="B54" s="12"/>
      <c r="C54" s="11">
        <v>2</v>
      </c>
      <c r="D54" s="12">
        <f>Tableau3234[[#This Row],[Quantité]]*Tableau3234[[#This Row],[Prix unitaires ht]]</f>
        <v>0</v>
      </c>
    </row>
    <row r="55" spans="1:5" x14ac:dyDescent="0.2">
      <c r="A55" s="9" t="s">
        <v>76</v>
      </c>
      <c r="B55" s="12"/>
      <c r="C55" s="11">
        <v>1</v>
      </c>
      <c r="D55" s="12">
        <f>Tableau3234[[#This Row],[Quantité]]*Tableau3234[[#This Row],[Prix unitaires ht]]</f>
        <v>0</v>
      </c>
    </row>
    <row r="56" spans="1:5" x14ac:dyDescent="0.2">
      <c r="A56" s="17" t="s">
        <v>77</v>
      </c>
      <c r="B56" s="12"/>
      <c r="C56" s="11">
        <v>2</v>
      </c>
      <c r="D56" s="12">
        <f>Tableau3234[[#This Row],[Quantité]]*Tableau3234[[#This Row],[Prix unitaires ht]]</f>
        <v>0</v>
      </c>
    </row>
    <row r="57" spans="1:5" x14ac:dyDescent="0.2">
      <c r="A57" s="17" t="s">
        <v>66</v>
      </c>
      <c r="B57" s="12"/>
      <c r="C57" s="11">
        <v>1</v>
      </c>
      <c r="D57" s="12">
        <f>Tableau3234[[#This Row],[Quantité]]*Tableau3234[[#This Row],[Prix unitaires ht]]</f>
        <v>0</v>
      </c>
    </row>
    <row r="58" spans="1:5" x14ac:dyDescent="0.2">
      <c r="A58" s="17" t="s">
        <v>112</v>
      </c>
      <c r="B58" s="13"/>
      <c r="C58" s="11">
        <v>1</v>
      </c>
      <c r="D58" s="12">
        <f>Tableau3234[[#This Row],[Quantité]]*Tableau3234[[#This Row],[Prix unitaires ht]]</f>
        <v>0</v>
      </c>
      <c r="E58" t="s">
        <v>178</v>
      </c>
    </row>
    <row r="59" spans="1:5" x14ac:dyDescent="0.2">
      <c r="A59" s="18" t="s">
        <v>111</v>
      </c>
      <c r="B59" s="16"/>
      <c r="C59" s="15">
        <v>1</v>
      </c>
      <c r="D59" s="12">
        <f>Tableau3234[[#This Row],[Quantité]]*Tableau3234[[#This Row],[Prix unitaires ht]]</f>
        <v>0</v>
      </c>
      <c r="E59" t="s">
        <v>110</v>
      </c>
    </row>
    <row r="60" spans="1:5" x14ac:dyDescent="0.2">
      <c r="A60" s="18" t="s">
        <v>13</v>
      </c>
      <c r="B60" s="16"/>
      <c r="C60" s="15">
        <v>1</v>
      </c>
      <c r="D60" s="12">
        <f>Tableau3234[[#This Row],[Quantité]]*Tableau3234[[#This Row],[Prix unitaires ht]]</f>
        <v>0</v>
      </c>
    </row>
    <row r="61" spans="1:5" x14ac:dyDescent="0.2">
      <c r="A61" s="17" t="s">
        <v>14</v>
      </c>
      <c r="B61" s="12"/>
      <c r="C61" s="11">
        <v>1</v>
      </c>
      <c r="D61" s="12">
        <f>Tableau3234[[#This Row],[Quantité]]*Tableau3234[[#This Row],[Prix unitaires ht]]</f>
        <v>0</v>
      </c>
    </row>
    <row r="62" spans="1:5" x14ac:dyDescent="0.2">
      <c r="A62" s="17" t="s">
        <v>6</v>
      </c>
      <c r="B62" s="12"/>
      <c r="C62" s="11">
        <v>1</v>
      </c>
      <c r="D62" s="12">
        <f>Tableau3234[[#This Row],[Quantité]]*Tableau3234[[#This Row],[Prix unitaires ht]]</f>
        <v>0</v>
      </c>
    </row>
    <row r="63" spans="1:5" x14ac:dyDescent="0.2">
      <c r="A63" s="17" t="s">
        <v>3</v>
      </c>
      <c r="B63" s="12"/>
      <c r="C63" s="11">
        <v>1</v>
      </c>
      <c r="D63" s="12">
        <f>Tableau3234[[#This Row],[Quantité]]*Tableau3234[[#This Row],[Prix unitaires ht]]</f>
        <v>0</v>
      </c>
      <c r="E63" t="s">
        <v>179</v>
      </c>
    </row>
    <row r="64" spans="1:5" x14ac:dyDescent="0.2">
      <c r="A64" s="17" t="s">
        <v>113</v>
      </c>
      <c r="B64" s="13"/>
      <c r="C64" s="11">
        <v>1</v>
      </c>
      <c r="D64" s="12">
        <f>Tableau3234[[#This Row],[Quantité]]*Tableau3234[[#This Row],[Prix unitaires ht]]</f>
        <v>0</v>
      </c>
      <c r="E64" t="s">
        <v>83</v>
      </c>
    </row>
    <row r="65" spans="1:5" x14ac:dyDescent="0.2">
      <c r="A65" s="17" t="s">
        <v>70</v>
      </c>
      <c r="B65" s="12"/>
      <c r="C65" s="11">
        <v>1</v>
      </c>
      <c r="D65" s="12">
        <f>Tableau3234[[#This Row],[Quantité]]*Tableau3234[[#This Row],[Prix unitaires ht]]</f>
        <v>0</v>
      </c>
    </row>
    <row r="66" spans="1:5" x14ac:dyDescent="0.2">
      <c r="A66" s="17" t="s">
        <v>69</v>
      </c>
      <c r="B66" s="12"/>
      <c r="C66" s="11">
        <v>1</v>
      </c>
      <c r="D66" s="12">
        <f>Tableau3234[[#This Row],[Quantité]]*Tableau3234[[#This Row],[Prix unitaires ht]]</f>
        <v>0</v>
      </c>
    </row>
    <row r="67" spans="1:5" x14ac:dyDescent="0.2">
      <c r="A67" s="9" t="s">
        <v>68</v>
      </c>
      <c r="B67" s="13"/>
      <c r="C67" s="11">
        <v>1</v>
      </c>
      <c r="D67" s="12">
        <f>Tableau3234[[#This Row],[Quantité]]*Tableau3234[[#This Row],[Prix unitaires ht]]</f>
        <v>0</v>
      </c>
    </row>
    <row r="68" spans="1:5" x14ac:dyDescent="0.2">
      <c r="A68" s="9" t="s">
        <v>15</v>
      </c>
      <c r="B68" s="12"/>
      <c r="C68" s="11">
        <v>1</v>
      </c>
      <c r="D68" s="12">
        <f>Tableau3234[[#This Row],[Quantité]]*Tableau3234[[#This Row],[Prix unitaires ht]]</f>
        <v>0</v>
      </c>
    </row>
    <row r="69" spans="1:5" x14ac:dyDescent="0.2">
      <c r="A69" s="9" t="s">
        <v>180</v>
      </c>
      <c r="B69" s="12"/>
      <c r="C69" s="11">
        <v>1</v>
      </c>
      <c r="D69" s="12">
        <f>Tableau3234[[#This Row],[Quantité]]*Tableau3234[[#This Row],[Prix unitaires ht]]</f>
        <v>0</v>
      </c>
      <c r="E69" t="s">
        <v>181</v>
      </c>
    </row>
    <row r="70" spans="1:5" x14ac:dyDescent="0.2">
      <c r="A70" s="9" t="s">
        <v>46</v>
      </c>
      <c r="B70" s="12"/>
      <c r="C70" s="11">
        <v>1</v>
      </c>
      <c r="D70" s="12">
        <f>Tableau3234[[#This Row],[Quantité]]*Tableau3234[[#This Row],[Prix unitaires ht]]</f>
        <v>0</v>
      </c>
    </row>
    <row r="71" spans="1:5" x14ac:dyDescent="0.2">
      <c r="A71" s="9" t="s">
        <v>75</v>
      </c>
      <c r="B71" s="12"/>
      <c r="C71" s="11">
        <v>1</v>
      </c>
      <c r="D71" s="12">
        <f>Tableau3234[[#This Row],[Quantité]]*Tableau3234[[#This Row],[Prix unitaires ht]]</f>
        <v>0</v>
      </c>
    </row>
    <row r="72" spans="1:5" x14ac:dyDescent="0.2">
      <c r="A72" s="9" t="s">
        <v>74</v>
      </c>
      <c r="B72" s="12"/>
      <c r="C72" s="11">
        <v>1</v>
      </c>
      <c r="D72" s="12">
        <f>Tableau3234[[#This Row],[Quantité]]*Tableau3234[[#This Row],[Prix unitaires ht]]</f>
        <v>0</v>
      </c>
    </row>
    <row r="73" spans="1:5" ht="13.5" thickBot="1" x14ac:dyDescent="0.25">
      <c r="A73" s="9" t="s">
        <v>73</v>
      </c>
      <c r="B73" s="12"/>
      <c r="C73" s="11">
        <v>1</v>
      </c>
      <c r="D73" s="12">
        <f>Tableau3234[[#This Row],[Quantité]]*Tableau3234[[#This Row],[Prix unitaires ht]]</f>
        <v>0</v>
      </c>
    </row>
    <row r="74" spans="1:5" ht="13.5" thickBot="1" x14ac:dyDescent="0.25">
      <c r="A74" s="40" t="s">
        <v>23</v>
      </c>
      <c r="B74" s="40"/>
      <c r="C74" s="40"/>
      <c r="D74" s="10">
        <f>SUM(Tableau3234[Prix total 
en € ht])</f>
        <v>0</v>
      </c>
      <c r="E74" s="5"/>
    </row>
    <row r="75" spans="1:5" ht="13.5" thickBot="1" x14ac:dyDescent="0.25">
      <c r="A75" s="6"/>
      <c r="B75" s="6"/>
      <c r="C75" s="6"/>
      <c r="D75" s="7"/>
      <c r="E75" s="7"/>
    </row>
    <row r="76" spans="1:5" ht="13.5" thickBot="1" x14ac:dyDescent="0.25">
      <c r="A76" s="41" t="s">
        <v>24</v>
      </c>
      <c r="B76" s="41"/>
      <c r="C76" s="41"/>
      <c r="D76" s="8">
        <v>20</v>
      </c>
      <c r="E76" s="8"/>
    </row>
    <row r="77" spans="1:5" ht="13.5" thickBot="1" x14ac:dyDescent="0.25">
      <c r="A77" s="40" t="s">
        <v>25</v>
      </c>
      <c r="B77" s="40"/>
      <c r="C77" s="40"/>
      <c r="D77" s="10">
        <f>D74*D76</f>
        <v>0</v>
      </c>
      <c r="E77" s="5"/>
    </row>
    <row r="78" spans="1:5" ht="32.450000000000003" customHeight="1" x14ac:dyDescent="0.2">
      <c r="A78" s="43" t="s">
        <v>86</v>
      </c>
      <c r="B78" s="43"/>
      <c r="C78" s="43"/>
      <c r="D78" s="43"/>
      <c r="E78" s="43"/>
    </row>
  </sheetData>
  <mergeCells count="5">
    <mergeCell ref="A74:C74"/>
    <mergeCell ref="A76:C76"/>
    <mergeCell ref="A77:C77"/>
    <mergeCell ref="A1:E1"/>
    <mergeCell ref="A78:E78"/>
  </mergeCells>
  <printOptions horizontalCentered="1" verticalCentered="1"/>
  <pageMargins left="0" right="0" top="0" bottom="0" header="0" footer="0"/>
  <pageSetup paperSize="9" scale="81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4501E-7BCA-4ECA-81E6-3F166AC7A16F}">
  <sheetPr>
    <pageSetUpPr fitToPage="1"/>
  </sheetPr>
  <dimension ref="A1:E45"/>
  <sheetViews>
    <sheetView topLeftCell="A8" workbookViewId="0">
      <selection activeCell="H41" sqref="H41"/>
    </sheetView>
  </sheetViews>
  <sheetFormatPr baseColWidth="10" defaultRowHeight="12.75" x14ac:dyDescent="0.2"/>
  <cols>
    <col min="1" max="1" width="46.28515625" customWidth="1"/>
    <col min="2" max="2" width="13.5703125" style="11" customWidth="1"/>
    <col min="3" max="3" width="11.140625" style="11" customWidth="1"/>
    <col min="4" max="4" width="13.28515625" style="11" customWidth="1"/>
    <col min="5" max="5" width="27.5703125" customWidth="1"/>
  </cols>
  <sheetData>
    <row r="1" spans="1:5" ht="38.450000000000003" customHeight="1" x14ac:dyDescent="0.2">
      <c r="A1" s="42" t="s">
        <v>52</v>
      </c>
      <c r="B1" s="42"/>
      <c r="C1" s="42"/>
      <c r="D1" s="42"/>
      <c r="E1" s="42"/>
    </row>
    <row r="2" spans="1:5" ht="48.6" customHeight="1" x14ac:dyDescent="0.2">
      <c r="A2" s="1" t="s">
        <v>0</v>
      </c>
      <c r="B2" s="2" t="s">
        <v>28</v>
      </c>
      <c r="C2" s="2" t="s">
        <v>43</v>
      </c>
      <c r="D2" s="2" t="s">
        <v>26</v>
      </c>
      <c r="E2" s="2" t="s">
        <v>22</v>
      </c>
    </row>
    <row r="3" spans="1:5" x14ac:dyDescent="0.2">
      <c r="A3" s="17" t="s">
        <v>45</v>
      </c>
      <c r="B3" s="12"/>
      <c r="C3" s="11">
        <v>1</v>
      </c>
      <c r="D3" s="12">
        <f>Tableau325[[#This Row],[Prix unitaires ht ]]*Tableau325[[#This Row],[Quantité]]</f>
        <v>0</v>
      </c>
    </row>
    <row r="4" spans="1:5" x14ac:dyDescent="0.2">
      <c r="A4" s="17" t="s">
        <v>182</v>
      </c>
      <c r="B4" s="12"/>
      <c r="C4" s="11">
        <v>1</v>
      </c>
      <c r="D4" s="12">
        <f>Tableau325[[#This Row],[Prix unitaires ht ]]*Tableau325[[#This Row],[Quantité]]</f>
        <v>0</v>
      </c>
    </row>
    <row r="5" spans="1:5" x14ac:dyDescent="0.2">
      <c r="A5" t="s">
        <v>49</v>
      </c>
      <c r="B5" s="12"/>
      <c r="C5" s="11">
        <v>1</v>
      </c>
      <c r="D5" s="12">
        <f>Tableau325[[#This Row],[Prix unitaires ht ]]*Tableau325[[#This Row],[Quantité]]</f>
        <v>0</v>
      </c>
    </row>
    <row r="6" spans="1:5" x14ac:dyDescent="0.2">
      <c r="A6" s="17" t="s">
        <v>183</v>
      </c>
      <c r="B6" s="12"/>
      <c r="C6" s="11">
        <v>1</v>
      </c>
      <c r="D6" s="12">
        <f>Tableau325[[#This Row],[Prix unitaires ht ]]*Tableau325[[#This Row],[Quantité]]</f>
        <v>0</v>
      </c>
    </row>
    <row r="7" spans="1:5" x14ac:dyDescent="0.2">
      <c r="A7" s="17" t="s">
        <v>44</v>
      </c>
      <c r="B7" s="12"/>
      <c r="C7" s="11">
        <v>1</v>
      </c>
      <c r="D7" s="12">
        <f>Tableau325[[#This Row],[Prix unitaires ht ]]*Tableau325[[#This Row],[Quantité]]</f>
        <v>0</v>
      </c>
    </row>
    <row r="8" spans="1:5" x14ac:dyDescent="0.2">
      <c r="A8" t="s">
        <v>115</v>
      </c>
      <c r="B8" s="12"/>
      <c r="C8" s="11">
        <v>2</v>
      </c>
      <c r="D8" s="12">
        <f>Tableau325[[#This Row],[Prix unitaires ht ]]*Tableau325[[#This Row],[Quantité]]</f>
        <v>0</v>
      </c>
      <c r="E8" t="s">
        <v>87</v>
      </c>
    </row>
    <row r="9" spans="1:5" x14ac:dyDescent="0.2">
      <c r="A9" t="s">
        <v>118</v>
      </c>
      <c r="B9" s="12"/>
      <c r="C9" s="11">
        <v>2</v>
      </c>
      <c r="D9" s="12">
        <f>Tableau325[[#This Row],[Prix unitaires ht ]]*Tableau325[[#This Row],[Quantité]]</f>
        <v>0</v>
      </c>
      <c r="E9" t="s">
        <v>87</v>
      </c>
    </row>
    <row r="10" spans="1:5" x14ac:dyDescent="0.2">
      <c r="A10" t="s">
        <v>119</v>
      </c>
      <c r="B10" s="12"/>
      <c r="C10" s="11">
        <v>1</v>
      </c>
      <c r="D10" s="12">
        <f>Tableau325[[#This Row],[Prix unitaires ht ]]*Tableau325[[#This Row],[Quantité]]</f>
        <v>0</v>
      </c>
      <c r="E10" t="s">
        <v>87</v>
      </c>
    </row>
    <row r="11" spans="1:5" x14ac:dyDescent="0.2">
      <c r="A11" s="9" t="s">
        <v>120</v>
      </c>
      <c r="B11" s="12"/>
      <c r="C11" s="11">
        <v>1</v>
      </c>
      <c r="D11" s="12">
        <f>Tableau325[[#This Row],[Prix unitaires ht ]]*Tableau325[[#This Row],[Quantité]]</f>
        <v>0</v>
      </c>
      <c r="E11" t="s">
        <v>87</v>
      </c>
    </row>
    <row r="12" spans="1:5" x14ac:dyDescent="0.2">
      <c r="A12" s="9" t="s">
        <v>121</v>
      </c>
      <c r="B12" s="12"/>
      <c r="C12" s="11">
        <v>1</v>
      </c>
      <c r="D12" s="12">
        <f>Tableau325[[#This Row],[Prix unitaires ht ]]*Tableau325[[#This Row],[Quantité]]</f>
        <v>0</v>
      </c>
      <c r="E12" t="s">
        <v>87</v>
      </c>
    </row>
    <row r="13" spans="1:5" x14ac:dyDescent="0.2">
      <c r="A13" s="9" t="s">
        <v>122</v>
      </c>
      <c r="B13" s="12"/>
      <c r="C13" s="11">
        <v>1</v>
      </c>
      <c r="D13" s="12">
        <f>Tableau325[[#This Row],[Prix unitaires ht ]]*Tableau325[[#This Row],[Quantité]]</f>
        <v>0</v>
      </c>
      <c r="E13" t="s">
        <v>87</v>
      </c>
    </row>
    <row r="14" spans="1:5" x14ac:dyDescent="0.2">
      <c r="A14" s="9" t="s">
        <v>123</v>
      </c>
      <c r="B14" s="12"/>
      <c r="C14" s="11">
        <v>1</v>
      </c>
      <c r="D14" s="12">
        <f>Tableau325[[#This Row],[Prix unitaires ht ]]*Tableau325[[#This Row],[Quantité]]</f>
        <v>0</v>
      </c>
      <c r="E14" t="s">
        <v>87</v>
      </c>
    </row>
    <row r="15" spans="1:5" x14ac:dyDescent="0.2">
      <c r="A15" s="9" t="s">
        <v>124</v>
      </c>
      <c r="B15" s="12"/>
      <c r="C15" s="11">
        <v>1</v>
      </c>
      <c r="D15" s="12">
        <f>Tableau325[[#This Row],[Prix unitaires ht ]]*Tableau325[[#This Row],[Quantité]]</f>
        <v>0</v>
      </c>
      <c r="E15" t="s">
        <v>87</v>
      </c>
    </row>
    <row r="16" spans="1:5" x14ac:dyDescent="0.2">
      <c r="A16" s="9" t="s">
        <v>125</v>
      </c>
      <c r="B16" s="12"/>
      <c r="C16" s="11">
        <v>1</v>
      </c>
      <c r="D16" s="12">
        <f>Tableau325[[#This Row],[Prix unitaires ht ]]*Tableau325[[#This Row],[Quantité]]</f>
        <v>0</v>
      </c>
      <c r="E16" t="s">
        <v>87</v>
      </c>
    </row>
    <row r="17" spans="1:5" x14ac:dyDescent="0.2">
      <c r="A17" s="9" t="s">
        <v>126</v>
      </c>
      <c r="B17" s="12"/>
      <c r="C17" s="11">
        <v>1</v>
      </c>
      <c r="D17" s="12">
        <f>Tableau325[[#This Row],[Prix unitaires ht ]]*Tableau325[[#This Row],[Quantité]]</f>
        <v>0</v>
      </c>
      <c r="E17" t="s">
        <v>87</v>
      </c>
    </row>
    <row r="18" spans="1:5" x14ac:dyDescent="0.2">
      <c r="A18" s="9" t="s">
        <v>127</v>
      </c>
      <c r="B18" s="12"/>
      <c r="C18" s="11">
        <v>1</v>
      </c>
      <c r="D18" s="12">
        <f>Tableau325[[#This Row],[Prix unitaires ht ]]*Tableau325[[#This Row],[Quantité]]</f>
        <v>0</v>
      </c>
      <c r="E18" t="s">
        <v>87</v>
      </c>
    </row>
    <row r="19" spans="1:5" x14ac:dyDescent="0.2">
      <c r="A19" s="9" t="s">
        <v>128</v>
      </c>
      <c r="B19" s="12"/>
      <c r="C19" s="11">
        <v>1</v>
      </c>
      <c r="D19" s="12">
        <f>Tableau325[[#This Row],[Prix unitaires ht ]]*Tableau325[[#This Row],[Quantité]]</f>
        <v>0</v>
      </c>
      <c r="E19" t="s">
        <v>87</v>
      </c>
    </row>
    <row r="20" spans="1:5" x14ac:dyDescent="0.2">
      <c r="A20" s="9" t="s">
        <v>129</v>
      </c>
      <c r="B20" s="12"/>
      <c r="C20" s="11">
        <v>1</v>
      </c>
      <c r="D20" s="12">
        <f>Tableau325[[#This Row],[Prix unitaires ht ]]*Tableau325[[#This Row],[Quantité]]</f>
        <v>0</v>
      </c>
      <c r="E20" t="s">
        <v>87</v>
      </c>
    </row>
    <row r="21" spans="1:5" x14ac:dyDescent="0.2">
      <c r="A21" s="9" t="s">
        <v>130</v>
      </c>
      <c r="B21" s="12"/>
      <c r="C21" s="11">
        <v>1</v>
      </c>
      <c r="D21" s="12">
        <f>Tableau325[[#This Row],[Prix unitaires ht ]]*Tableau325[[#This Row],[Quantité]]</f>
        <v>0</v>
      </c>
      <c r="E21" t="s">
        <v>87</v>
      </c>
    </row>
    <row r="22" spans="1:5" x14ac:dyDescent="0.2">
      <c r="A22" s="9" t="s">
        <v>132</v>
      </c>
      <c r="B22" s="12"/>
      <c r="C22" s="11">
        <v>1</v>
      </c>
      <c r="D22" s="12">
        <f>Tableau325[[#This Row],[Prix unitaires ht ]]*Tableau325[[#This Row],[Quantité]]</f>
        <v>0</v>
      </c>
      <c r="E22" t="s">
        <v>87</v>
      </c>
    </row>
    <row r="23" spans="1:5" x14ac:dyDescent="0.2">
      <c r="A23" s="9" t="s">
        <v>133</v>
      </c>
      <c r="B23" s="12"/>
      <c r="C23" s="11">
        <v>1</v>
      </c>
      <c r="D23" s="12">
        <f>Tableau325[[#This Row],[Prix unitaires ht ]]*Tableau325[[#This Row],[Quantité]]</f>
        <v>0</v>
      </c>
      <c r="E23" t="s">
        <v>87</v>
      </c>
    </row>
    <row r="24" spans="1:5" x14ac:dyDescent="0.2">
      <c r="A24" s="9" t="s">
        <v>134</v>
      </c>
      <c r="B24" s="12"/>
      <c r="C24" s="11">
        <v>1</v>
      </c>
      <c r="D24" s="12">
        <f>Tableau325[[#This Row],[Prix unitaires ht ]]*Tableau325[[#This Row],[Quantité]]</f>
        <v>0</v>
      </c>
      <c r="E24" t="s">
        <v>87</v>
      </c>
    </row>
    <row r="25" spans="1:5" x14ac:dyDescent="0.2">
      <c r="A25" s="9" t="s">
        <v>135</v>
      </c>
      <c r="B25" s="12"/>
      <c r="C25" s="11">
        <v>1</v>
      </c>
      <c r="D25" s="12">
        <f>Tableau325[[#This Row],[Prix unitaires ht ]]*Tableau325[[#This Row],[Quantité]]</f>
        <v>0</v>
      </c>
      <c r="E25" t="s">
        <v>87</v>
      </c>
    </row>
    <row r="26" spans="1:5" x14ac:dyDescent="0.2">
      <c r="A26" s="9" t="s">
        <v>136</v>
      </c>
      <c r="B26" s="12"/>
      <c r="C26" s="11">
        <v>1</v>
      </c>
      <c r="D26" s="12">
        <f>Tableau325[[#This Row],[Prix unitaires ht ]]*Tableau325[[#This Row],[Quantité]]</f>
        <v>0</v>
      </c>
      <c r="E26" t="s">
        <v>87</v>
      </c>
    </row>
    <row r="27" spans="1:5" x14ac:dyDescent="0.2">
      <c r="A27" s="9" t="s">
        <v>137</v>
      </c>
      <c r="B27" s="12"/>
      <c r="C27" s="11">
        <v>1</v>
      </c>
      <c r="D27" s="12">
        <f>Tableau325[[#This Row],[Prix unitaires ht ]]*Tableau325[[#This Row],[Quantité]]</f>
        <v>0</v>
      </c>
      <c r="E27" t="s">
        <v>87</v>
      </c>
    </row>
    <row r="28" spans="1:5" x14ac:dyDescent="0.2">
      <c r="A28" s="9" t="s">
        <v>138</v>
      </c>
      <c r="B28" s="12"/>
      <c r="C28" s="11">
        <v>1</v>
      </c>
      <c r="D28" s="12">
        <f>Tableau325[[#This Row],[Prix unitaires ht ]]*Tableau325[[#This Row],[Quantité]]</f>
        <v>0</v>
      </c>
      <c r="E28" t="s">
        <v>87</v>
      </c>
    </row>
    <row r="29" spans="1:5" x14ac:dyDescent="0.2">
      <c r="A29" s="9" t="s">
        <v>139</v>
      </c>
      <c r="B29" s="12"/>
      <c r="C29" s="11">
        <v>1</v>
      </c>
      <c r="D29" s="12">
        <f>Tableau325[[#This Row],[Prix unitaires ht ]]*Tableau325[[#This Row],[Quantité]]</f>
        <v>0</v>
      </c>
      <c r="E29" t="s">
        <v>87</v>
      </c>
    </row>
    <row r="30" spans="1:5" x14ac:dyDescent="0.2">
      <c r="A30" s="9" t="s">
        <v>140</v>
      </c>
      <c r="B30" s="12"/>
      <c r="C30" s="11">
        <v>1</v>
      </c>
      <c r="D30" s="12">
        <f>Tableau325[[#This Row],[Prix unitaires ht ]]*Tableau325[[#This Row],[Quantité]]</f>
        <v>0</v>
      </c>
      <c r="E30" t="s">
        <v>87</v>
      </c>
    </row>
    <row r="31" spans="1:5" x14ac:dyDescent="0.2">
      <c r="A31" s="17" t="s">
        <v>117</v>
      </c>
      <c r="B31" s="12"/>
      <c r="C31" s="11">
        <v>1</v>
      </c>
      <c r="D31" s="12">
        <f>Tableau325[[#This Row],[Prix unitaires ht ]]*Tableau325[[#This Row],[Quantité]]</f>
        <v>0</v>
      </c>
      <c r="E31" t="s">
        <v>116</v>
      </c>
    </row>
    <row r="32" spans="1:5" x14ac:dyDescent="0.2">
      <c r="A32" s="17" t="s">
        <v>80</v>
      </c>
      <c r="B32" s="12"/>
      <c r="C32" s="11">
        <v>1</v>
      </c>
      <c r="D32" s="12">
        <f>Tableau325[[#This Row],[Prix unitaires ht ]]*Tableau325[[#This Row],[Quantité]]</f>
        <v>0</v>
      </c>
    </row>
    <row r="33" spans="1:5" x14ac:dyDescent="0.2">
      <c r="A33" s="17" t="s">
        <v>20</v>
      </c>
      <c r="B33" s="12"/>
      <c r="C33" s="11">
        <v>2</v>
      </c>
      <c r="D33" s="12">
        <f>Tableau325[[#This Row],[Prix unitaires ht ]]*Tableau325[[#This Row],[Quantité]]</f>
        <v>0</v>
      </c>
    </row>
    <row r="34" spans="1:5" x14ac:dyDescent="0.2">
      <c r="A34" s="17" t="s">
        <v>131</v>
      </c>
      <c r="B34" s="12"/>
      <c r="C34" s="11">
        <v>1</v>
      </c>
      <c r="D34" s="12">
        <f>Tableau325[[#This Row],[Prix unitaires ht ]]*Tableau325[[#This Row],[Quantité]]</f>
        <v>0</v>
      </c>
    </row>
    <row r="35" spans="1:5" x14ac:dyDescent="0.2">
      <c r="A35" s="9" t="s">
        <v>48</v>
      </c>
      <c r="B35" s="13"/>
      <c r="C35" s="11">
        <v>1</v>
      </c>
      <c r="D35" s="12">
        <f>Tableau325[[#This Row],[Prix unitaires ht ]]*Tableau325[[#This Row],[Quantité]]</f>
        <v>0</v>
      </c>
    </row>
    <row r="36" spans="1:5" x14ac:dyDescent="0.2">
      <c r="A36" s="9" t="s">
        <v>47</v>
      </c>
      <c r="B36" s="13"/>
      <c r="C36" s="11">
        <v>1</v>
      </c>
      <c r="D36" s="12">
        <f>Tableau325[[#This Row],[Prix unitaires ht ]]*Tableau325[[#This Row],[Quantité]]</f>
        <v>0</v>
      </c>
    </row>
    <row r="37" spans="1:5" x14ac:dyDescent="0.2">
      <c r="A37" t="s">
        <v>46</v>
      </c>
      <c r="B37" s="12"/>
      <c r="C37" s="11">
        <v>1</v>
      </c>
      <c r="D37" s="12">
        <f>Tableau325[[#This Row],[Prix unitaires ht ]]*Tableau325[[#This Row],[Quantité]]</f>
        <v>0</v>
      </c>
    </row>
    <row r="38" spans="1:5" x14ac:dyDescent="0.2">
      <c r="A38" t="s">
        <v>75</v>
      </c>
      <c r="B38" s="12"/>
      <c r="C38" s="11">
        <v>3</v>
      </c>
      <c r="D38" s="12">
        <f>Tableau325[[#This Row],[Prix unitaires ht ]]*Tableau325[[#This Row],[Quantité]]</f>
        <v>0</v>
      </c>
    </row>
    <row r="39" spans="1:5" x14ac:dyDescent="0.2">
      <c r="A39" t="s">
        <v>74</v>
      </c>
      <c r="B39" s="12"/>
      <c r="C39" s="11">
        <v>2</v>
      </c>
      <c r="D39" s="12">
        <f>Tableau325[[#This Row],[Prix unitaires ht ]]*Tableau325[[#This Row],[Quantité]]</f>
        <v>0</v>
      </c>
    </row>
    <row r="40" spans="1:5" ht="13.5" thickBot="1" x14ac:dyDescent="0.25">
      <c r="A40" s="17" t="s">
        <v>50</v>
      </c>
      <c r="B40" s="12"/>
      <c r="C40" s="11">
        <v>1</v>
      </c>
      <c r="D40" s="12">
        <f>Tableau325[[#This Row],[Prix unitaires ht ]]*Tableau325[[#This Row],[Quantité]]</f>
        <v>0</v>
      </c>
    </row>
    <row r="41" spans="1:5" ht="13.5" thickBot="1" x14ac:dyDescent="0.25">
      <c r="A41" s="40" t="s">
        <v>23</v>
      </c>
      <c r="B41" s="40"/>
      <c r="C41" s="40"/>
      <c r="D41" s="10">
        <f>SUM(Tableau325[Prix total 
en € ht])</f>
        <v>0</v>
      </c>
      <c r="E41" s="5"/>
    </row>
    <row r="42" spans="1:5" ht="13.5" thickBot="1" x14ac:dyDescent="0.25">
      <c r="A42" s="6"/>
      <c r="B42" s="6"/>
      <c r="C42" s="6"/>
      <c r="D42" s="7"/>
      <c r="E42" s="7"/>
    </row>
    <row r="43" spans="1:5" ht="13.5" thickBot="1" x14ac:dyDescent="0.25">
      <c r="A43" s="41" t="s">
        <v>24</v>
      </c>
      <c r="B43" s="41"/>
      <c r="C43" s="41"/>
      <c r="D43" s="8">
        <v>27</v>
      </c>
      <c r="E43" s="8"/>
    </row>
    <row r="44" spans="1:5" ht="13.5" thickBot="1" x14ac:dyDescent="0.25">
      <c r="A44" s="40" t="s">
        <v>25</v>
      </c>
      <c r="B44" s="40"/>
      <c r="C44" s="40"/>
      <c r="D44" s="5">
        <f>D41*D43</f>
        <v>0</v>
      </c>
      <c r="E44" s="5"/>
    </row>
    <row r="45" spans="1:5" ht="27" customHeight="1" x14ac:dyDescent="0.2">
      <c r="A45" s="43" t="s">
        <v>86</v>
      </c>
      <c r="B45" s="43"/>
      <c r="C45" s="43"/>
      <c r="D45" s="43"/>
      <c r="E45" s="43"/>
    </row>
  </sheetData>
  <mergeCells count="5">
    <mergeCell ref="A41:C41"/>
    <mergeCell ref="A43:C43"/>
    <mergeCell ref="A44:C44"/>
    <mergeCell ref="A1:E1"/>
    <mergeCell ref="A45:E45"/>
  </mergeCells>
  <printOptions horizontalCentered="1" verticalCentered="1"/>
  <pageMargins left="0" right="0" top="0" bottom="0" header="0" footer="0"/>
  <pageSetup paperSize="9" scale="9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BBEF-02D4-4A06-A2FE-304BE5ED95BC}">
  <sheetPr>
    <pageSetUpPr fitToPage="1"/>
  </sheetPr>
  <dimension ref="A1:E52"/>
  <sheetViews>
    <sheetView workbookViewId="0">
      <selection activeCell="I39" sqref="I39"/>
    </sheetView>
  </sheetViews>
  <sheetFormatPr baseColWidth="10" defaultRowHeight="12.75" x14ac:dyDescent="0.2"/>
  <cols>
    <col min="1" max="1" width="57.42578125" customWidth="1"/>
    <col min="2" max="2" width="13.5703125" style="11" customWidth="1"/>
    <col min="3" max="3" width="11.28515625" customWidth="1"/>
    <col min="4" max="4" width="13.7109375" customWidth="1"/>
    <col min="5" max="5" width="27.28515625" customWidth="1"/>
  </cols>
  <sheetData>
    <row r="1" spans="1:5" ht="42" customHeight="1" thickBot="1" x14ac:dyDescent="0.25">
      <c r="A1" s="42" t="s">
        <v>51</v>
      </c>
      <c r="B1" s="42"/>
      <c r="C1" s="42"/>
      <c r="D1" s="42"/>
      <c r="E1" s="42"/>
    </row>
    <row r="2" spans="1:5" ht="43.15" customHeight="1" thickBot="1" x14ac:dyDescent="0.25">
      <c r="A2" s="1" t="s">
        <v>0</v>
      </c>
      <c r="B2" s="2" t="s">
        <v>27</v>
      </c>
      <c r="C2" s="2" t="s">
        <v>43</v>
      </c>
      <c r="D2" s="4" t="s">
        <v>26</v>
      </c>
      <c r="E2" s="3" t="s">
        <v>22</v>
      </c>
    </row>
    <row r="3" spans="1:5" x14ac:dyDescent="0.2">
      <c r="A3" s="17" t="s">
        <v>18</v>
      </c>
      <c r="B3" s="12"/>
      <c r="C3" s="11">
        <v>1</v>
      </c>
      <c r="D3" s="12">
        <f>Tableau3256[[#This Row],[Quantité]]*Tableau3256[[#This Row],[Prix unitaire en € ht ]]</f>
        <v>0</v>
      </c>
      <c r="E3" s="11"/>
    </row>
    <row r="4" spans="1:5" x14ac:dyDescent="0.2">
      <c r="A4" s="9" t="s">
        <v>141</v>
      </c>
      <c r="B4" s="12"/>
      <c r="C4" s="11">
        <v>1</v>
      </c>
      <c r="D4" s="12">
        <f>Tableau3256[[#This Row],[Quantité]]*Tableau3256[[#This Row],[Prix unitaire en € ht ]]</f>
        <v>0</v>
      </c>
      <c r="E4" s="19" t="s">
        <v>84</v>
      </c>
    </row>
    <row r="5" spans="1:5" x14ac:dyDescent="0.2">
      <c r="A5" s="9" t="s">
        <v>2</v>
      </c>
      <c r="B5" s="12"/>
      <c r="C5" s="11">
        <v>1</v>
      </c>
      <c r="D5" s="12">
        <f>Tableau3256[[#This Row],[Quantité]]*Tableau3256[[#This Row],[Prix unitaire en € ht ]]</f>
        <v>0</v>
      </c>
      <c r="E5" s="11"/>
    </row>
    <row r="6" spans="1:5" x14ac:dyDescent="0.2">
      <c r="A6" s="9" t="s">
        <v>142</v>
      </c>
      <c r="B6" s="12"/>
      <c r="C6" s="11">
        <v>1</v>
      </c>
      <c r="D6" s="12">
        <f>Tableau3256[[#This Row],[Quantité]]*Tableau3256[[#This Row],[Prix unitaire en € ht ]]</f>
        <v>0</v>
      </c>
      <c r="E6" s="19" t="s">
        <v>84</v>
      </c>
    </row>
    <row r="7" spans="1:5" x14ac:dyDescent="0.2">
      <c r="A7" s="9" t="s">
        <v>143</v>
      </c>
      <c r="B7" s="12"/>
      <c r="C7" s="11">
        <v>1</v>
      </c>
      <c r="D7" s="12">
        <f>Tableau3256[[#This Row],[Quantité]]*Tableau3256[[#This Row],[Prix unitaire en € ht ]]</f>
        <v>0</v>
      </c>
      <c r="E7" s="19" t="s">
        <v>84</v>
      </c>
    </row>
    <row r="8" spans="1:5" x14ac:dyDescent="0.2">
      <c r="A8" s="9" t="s">
        <v>144</v>
      </c>
      <c r="B8" s="12"/>
      <c r="C8" s="11">
        <v>1</v>
      </c>
      <c r="D8" s="12">
        <f>Tableau3256[[#This Row],[Quantité]]*Tableau3256[[#This Row],[Prix unitaire en € ht ]]</f>
        <v>0</v>
      </c>
      <c r="E8" s="19" t="s">
        <v>84</v>
      </c>
    </row>
    <row r="9" spans="1:5" x14ac:dyDescent="0.2">
      <c r="A9" s="9" t="s">
        <v>145</v>
      </c>
      <c r="B9" s="12"/>
      <c r="C9" s="11">
        <v>1</v>
      </c>
      <c r="D9" s="12">
        <f>Tableau3256[[#This Row],[Quantité]]*Tableau3256[[#This Row],[Prix unitaire en € ht ]]</f>
        <v>0</v>
      </c>
      <c r="E9" s="19" t="s">
        <v>84</v>
      </c>
    </row>
    <row r="10" spans="1:5" x14ac:dyDescent="0.2">
      <c r="A10" s="9" t="s">
        <v>146</v>
      </c>
      <c r="B10" s="12"/>
      <c r="C10" s="11">
        <v>1</v>
      </c>
      <c r="D10" s="12">
        <f>Tableau3256[[#This Row],[Quantité]]*Tableau3256[[#This Row],[Prix unitaire en € ht ]]</f>
        <v>0</v>
      </c>
      <c r="E10" s="19" t="s">
        <v>84</v>
      </c>
    </row>
    <row r="11" spans="1:5" x14ac:dyDescent="0.2">
      <c r="A11" s="9" t="s">
        <v>147</v>
      </c>
      <c r="B11" s="12"/>
      <c r="C11" s="11">
        <v>1</v>
      </c>
      <c r="D11" s="12">
        <f>Tableau3256[[#This Row],[Quantité]]*Tableau3256[[#This Row],[Prix unitaire en € ht ]]</f>
        <v>0</v>
      </c>
      <c r="E11" s="19" t="s">
        <v>84</v>
      </c>
    </row>
    <row r="12" spans="1:5" x14ac:dyDescent="0.2">
      <c r="A12" s="9" t="s">
        <v>159</v>
      </c>
      <c r="B12" s="12"/>
      <c r="C12" s="11">
        <v>1</v>
      </c>
      <c r="D12" s="12">
        <f>Tableau3256[[#This Row],[Quantité]]*Tableau3256[[#This Row],[Prix unitaire en € ht ]]</f>
        <v>0</v>
      </c>
      <c r="E12" t="s">
        <v>87</v>
      </c>
    </row>
    <row r="13" spans="1:5" x14ac:dyDescent="0.2">
      <c r="A13" s="9" t="s">
        <v>160</v>
      </c>
      <c r="B13" s="12"/>
      <c r="C13" s="11">
        <v>1</v>
      </c>
      <c r="D13" s="12">
        <f>Tableau3256[[#This Row],[Quantité]]*Tableau3256[[#This Row],[Prix unitaire en € ht ]]</f>
        <v>0</v>
      </c>
      <c r="E13" t="s">
        <v>87</v>
      </c>
    </row>
    <row r="14" spans="1:5" x14ac:dyDescent="0.2">
      <c r="A14" s="9" t="s">
        <v>161</v>
      </c>
      <c r="B14" s="12"/>
      <c r="C14" s="11">
        <v>1</v>
      </c>
      <c r="D14" s="12">
        <f>Tableau3256[[#This Row],[Quantité]]*Tableau3256[[#This Row],[Prix unitaire en € ht ]]</f>
        <v>0</v>
      </c>
      <c r="E14" t="s">
        <v>87</v>
      </c>
    </row>
    <row r="15" spans="1:5" x14ac:dyDescent="0.2">
      <c r="A15" s="9" t="s">
        <v>162</v>
      </c>
      <c r="B15" s="12"/>
      <c r="C15" s="11">
        <v>1</v>
      </c>
      <c r="D15" s="12">
        <f>Tableau3256[[#This Row],[Quantité]]*Tableau3256[[#This Row],[Prix unitaire en € ht ]]</f>
        <v>0</v>
      </c>
      <c r="E15" t="s">
        <v>87</v>
      </c>
    </row>
    <row r="16" spans="1:5" x14ac:dyDescent="0.2">
      <c r="A16" s="9" t="s">
        <v>163</v>
      </c>
      <c r="B16" s="12"/>
      <c r="C16" s="11">
        <v>1</v>
      </c>
      <c r="D16" s="12">
        <f>Tableau3256[[#This Row],[Quantité]]*Tableau3256[[#This Row],[Prix unitaire en € ht ]]</f>
        <v>0</v>
      </c>
      <c r="E16" t="s">
        <v>87</v>
      </c>
    </row>
    <row r="17" spans="1:5" x14ac:dyDescent="0.2">
      <c r="A17" s="9" t="s">
        <v>164</v>
      </c>
      <c r="B17" s="12"/>
      <c r="C17" s="11">
        <v>1</v>
      </c>
      <c r="D17" s="12">
        <f>Tableau3256[[#This Row],[Quantité]]*Tableau3256[[#This Row],[Prix unitaire en € ht ]]</f>
        <v>0</v>
      </c>
      <c r="E17" t="s">
        <v>87</v>
      </c>
    </row>
    <row r="18" spans="1:5" x14ac:dyDescent="0.2">
      <c r="A18" s="9" t="s">
        <v>165</v>
      </c>
      <c r="B18" s="12"/>
      <c r="C18" s="11">
        <v>1</v>
      </c>
      <c r="D18" s="12">
        <f>Tableau3256[[#This Row],[Quantité]]*Tableau3256[[#This Row],[Prix unitaire en € ht ]]</f>
        <v>0</v>
      </c>
      <c r="E18" t="s">
        <v>87</v>
      </c>
    </row>
    <row r="19" spans="1:5" x14ac:dyDescent="0.2">
      <c r="A19" s="9" t="s">
        <v>166</v>
      </c>
      <c r="B19" s="12"/>
      <c r="C19" s="11">
        <v>1</v>
      </c>
      <c r="D19" s="12">
        <f>Tableau3256[[#This Row],[Quantité]]*Tableau3256[[#This Row],[Prix unitaire en € ht ]]</f>
        <v>0</v>
      </c>
      <c r="E19" t="s">
        <v>87</v>
      </c>
    </row>
    <row r="20" spans="1:5" x14ac:dyDescent="0.2">
      <c r="A20" s="9" t="s">
        <v>167</v>
      </c>
      <c r="B20" s="12"/>
      <c r="C20" s="11">
        <v>1</v>
      </c>
      <c r="D20" s="12">
        <f>Tableau3256[[#This Row],[Quantité]]*Tableau3256[[#This Row],[Prix unitaire en € ht ]]</f>
        <v>0</v>
      </c>
      <c r="E20" t="s">
        <v>87</v>
      </c>
    </row>
    <row r="21" spans="1:5" x14ac:dyDescent="0.2">
      <c r="A21" s="9" t="s">
        <v>168</v>
      </c>
      <c r="B21" s="12"/>
      <c r="C21" s="11">
        <v>1</v>
      </c>
      <c r="D21" s="12">
        <f>Tableau3256[[#This Row],[Quantité]]*Tableau3256[[#This Row],[Prix unitaire en € ht ]]</f>
        <v>0</v>
      </c>
      <c r="E21" t="s">
        <v>87</v>
      </c>
    </row>
    <row r="22" spans="1:5" x14ac:dyDescent="0.2">
      <c r="A22" s="9" t="s">
        <v>169</v>
      </c>
      <c r="B22" s="12"/>
      <c r="C22" s="11">
        <v>1</v>
      </c>
      <c r="D22" s="12">
        <f>Tableau3256[[#This Row],[Quantité]]*Tableau3256[[#This Row],[Prix unitaire en € ht ]]</f>
        <v>0</v>
      </c>
      <c r="E22" t="s">
        <v>87</v>
      </c>
    </row>
    <row r="23" spans="1:5" x14ac:dyDescent="0.2">
      <c r="A23" s="9" t="s">
        <v>170</v>
      </c>
      <c r="B23" s="12"/>
      <c r="C23" s="11">
        <v>1</v>
      </c>
      <c r="D23" s="12">
        <f>Tableau3256[[#This Row],[Quantité]]*Tableau3256[[#This Row],[Prix unitaire en € ht ]]</f>
        <v>0</v>
      </c>
      <c r="E23" t="s">
        <v>87</v>
      </c>
    </row>
    <row r="24" spans="1:5" x14ac:dyDescent="0.2">
      <c r="A24" s="9" t="s">
        <v>171</v>
      </c>
      <c r="B24" s="12"/>
      <c r="C24" s="11">
        <v>1</v>
      </c>
      <c r="D24" s="12">
        <f>Tableau3256[[#This Row],[Quantité]]*Tableau3256[[#This Row],[Prix unitaire en € ht ]]</f>
        <v>0</v>
      </c>
      <c r="E24" t="s">
        <v>87</v>
      </c>
    </row>
    <row r="25" spans="1:5" x14ac:dyDescent="0.2">
      <c r="A25" s="9" t="s">
        <v>172</v>
      </c>
      <c r="B25" s="12"/>
      <c r="C25" s="11">
        <v>1</v>
      </c>
      <c r="D25" s="12">
        <f>Tableau3256[[#This Row],[Quantité]]*Tableau3256[[#This Row],[Prix unitaire en € ht ]]</f>
        <v>0</v>
      </c>
      <c r="E25" t="s">
        <v>87</v>
      </c>
    </row>
    <row r="26" spans="1:5" x14ac:dyDescent="0.2">
      <c r="A26" s="9" t="s">
        <v>173</v>
      </c>
      <c r="B26" s="12"/>
      <c r="C26" s="11">
        <v>1</v>
      </c>
      <c r="D26" s="12">
        <f>Tableau3256[[#This Row],[Quantité]]*Tableau3256[[#This Row],[Prix unitaire en € ht ]]</f>
        <v>0</v>
      </c>
      <c r="E26" t="s">
        <v>87</v>
      </c>
    </row>
    <row r="27" spans="1:5" x14ac:dyDescent="0.2">
      <c r="A27" s="9" t="s">
        <v>156</v>
      </c>
      <c r="B27" s="12"/>
      <c r="C27" s="11">
        <v>1</v>
      </c>
      <c r="D27" s="12">
        <f>Tableau3256[[#This Row],[Quantité]]*Tableau3256[[#This Row],[Prix unitaire en € ht ]]</f>
        <v>0</v>
      </c>
      <c r="E27" t="s">
        <v>87</v>
      </c>
    </row>
    <row r="28" spans="1:5" x14ac:dyDescent="0.2">
      <c r="A28" s="9" t="s">
        <v>155</v>
      </c>
      <c r="B28" s="12"/>
      <c r="C28" s="11">
        <v>1</v>
      </c>
      <c r="D28" s="12">
        <f>Tableau3256[[#This Row],[Quantité]]*Tableau3256[[#This Row],[Prix unitaire en € ht ]]</f>
        <v>0</v>
      </c>
      <c r="E28" t="s">
        <v>87</v>
      </c>
    </row>
    <row r="29" spans="1:5" x14ac:dyDescent="0.2">
      <c r="A29" s="9" t="s">
        <v>154</v>
      </c>
      <c r="B29" s="12"/>
      <c r="C29" s="11">
        <v>1</v>
      </c>
      <c r="D29" s="12">
        <f>Tableau3256[[#This Row],[Quantité]]*Tableau3256[[#This Row],[Prix unitaire en € ht ]]</f>
        <v>0</v>
      </c>
      <c r="E29" t="s">
        <v>87</v>
      </c>
    </row>
    <row r="30" spans="1:5" x14ac:dyDescent="0.2">
      <c r="A30" s="9" t="s">
        <v>153</v>
      </c>
      <c r="B30" s="12"/>
      <c r="C30" s="11">
        <v>1</v>
      </c>
      <c r="D30" s="12">
        <f>Tableau3256[[#This Row],[Quantité]]*Tableau3256[[#This Row],[Prix unitaire en € ht ]]</f>
        <v>0</v>
      </c>
      <c r="E30" t="s">
        <v>87</v>
      </c>
    </row>
    <row r="31" spans="1:5" x14ac:dyDescent="0.2">
      <c r="A31" s="9" t="s">
        <v>152</v>
      </c>
      <c r="B31" s="12"/>
      <c r="C31" s="11">
        <v>1</v>
      </c>
      <c r="D31" s="12">
        <f>Tableau3256[[#This Row],[Quantité]]*Tableau3256[[#This Row],[Prix unitaire en € ht ]]</f>
        <v>0</v>
      </c>
      <c r="E31" t="s">
        <v>87</v>
      </c>
    </row>
    <row r="32" spans="1:5" x14ac:dyDescent="0.2">
      <c r="A32" s="9" t="s">
        <v>151</v>
      </c>
      <c r="B32" s="12"/>
      <c r="C32" s="11">
        <v>1</v>
      </c>
      <c r="D32" s="12">
        <f>Tableau3256[[#This Row],[Quantité]]*Tableau3256[[#This Row],[Prix unitaire en € ht ]]</f>
        <v>0</v>
      </c>
      <c r="E32" t="s">
        <v>87</v>
      </c>
    </row>
    <row r="33" spans="1:5" x14ac:dyDescent="0.2">
      <c r="A33" s="9" t="s">
        <v>149</v>
      </c>
      <c r="B33" s="12"/>
      <c r="C33" s="11">
        <v>1</v>
      </c>
      <c r="D33" s="12">
        <f>Tableau3256[[#This Row],[Quantité]]*Tableau3256[[#This Row],[Prix unitaire en € ht ]]</f>
        <v>0</v>
      </c>
      <c r="E33" t="s">
        <v>87</v>
      </c>
    </row>
    <row r="34" spans="1:5" x14ac:dyDescent="0.2">
      <c r="A34" s="9" t="s">
        <v>150</v>
      </c>
      <c r="B34" s="12"/>
      <c r="C34" s="11">
        <v>1</v>
      </c>
      <c r="D34" s="12">
        <f>Tableau3256[[#This Row],[Quantité]]*Tableau3256[[#This Row],[Prix unitaire en € ht ]]</f>
        <v>0</v>
      </c>
      <c r="E34" t="s">
        <v>87</v>
      </c>
    </row>
    <row r="35" spans="1:5" x14ac:dyDescent="0.2">
      <c r="A35" s="9" t="s">
        <v>187</v>
      </c>
      <c r="B35" s="12"/>
      <c r="C35" s="11">
        <v>1</v>
      </c>
      <c r="D35" s="12">
        <f>Tableau3256[[#This Row],[Quantité]]*Tableau3256[[#This Row],[Prix unitaire en € ht ]]</f>
        <v>0</v>
      </c>
      <c r="E35" t="s">
        <v>87</v>
      </c>
    </row>
    <row r="36" spans="1:5" x14ac:dyDescent="0.2">
      <c r="A36" s="17" t="s">
        <v>186</v>
      </c>
      <c r="B36" s="12"/>
      <c r="C36" s="11">
        <v>1</v>
      </c>
      <c r="D36" s="12">
        <f>Tableau3256[[#This Row],[Quantité]]*Tableau3256[[#This Row],[Prix unitaire en € ht ]]</f>
        <v>0</v>
      </c>
      <c r="E36" t="s">
        <v>87</v>
      </c>
    </row>
    <row r="37" spans="1:5" x14ac:dyDescent="0.2">
      <c r="A37" s="17" t="s">
        <v>57</v>
      </c>
      <c r="B37" s="12"/>
      <c r="C37" s="11">
        <v>1</v>
      </c>
      <c r="D37" s="12">
        <f>Tableau3256[[#This Row],[Quantité]]*Tableau3256[[#This Row],[Prix unitaire en € ht ]]</f>
        <v>0</v>
      </c>
      <c r="E37" s="19" t="s">
        <v>148</v>
      </c>
    </row>
    <row r="38" spans="1:5" x14ac:dyDescent="0.2">
      <c r="A38" s="17" t="s">
        <v>158</v>
      </c>
      <c r="B38" s="12"/>
      <c r="C38" s="11">
        <v>1</v>
      </c>
      <c r="D38" s="12">
        <f>Tableau3256[[#This Row],[Quantité]]*Tableau3256[[#This Row],[Prix unitaire en € ht ]]</f>
        <v>0</v>
      </c>
      <c r="E38" s="19" t="s">
        <v>157</v>
      </c>
    </row>
    <row r="39" spans="1:5" x14ac:dyDescent="0.2">
      <c r="A39" s="17" t="s">
        <v>55</v>
      </c>
      <c r="B39" s="12"/>
      <c r="C39" s="11">
        <v>1</v>
      </c>
      <c r="D39" s="12">
        <f>Tableau3256[[#This Row],[Quantité]]*Tableau3256[[#This Row],[Prix unitaire en € ht ]]</f>
        <v>0</v>
      </c>
      <c r="E39" s="11"/>
    </row>
    <row r="40" spans="1:5" x14ac:dyDescent="0.2">
      <c r="A40" s="17" t="s">
        <v>54</v>
      </c>
      <c r="B40" s="12"/>
      <c r="C40" s="11">
        <v>6</v>
      </c>
      <c r="D40" s="12">
        <f>Tableau3256[[#This Row],[Quantité]]*Tableau3256[[#This Row],[Prix unitaire en € ht ]]</f>
        <v>0</v>
      </c>
      <c r="E40" s="11"/>
    </row>
    <row r="41" spans="1:5" x14ac:dyDescent="0.2">
      <c r="A41" s="17" t="s">
        <v>19</v>
      </c>
      <c r="B41" s="12"/>
      <c r="C41" s="11">
        <v>1</v>
      </c>
      <c r="D41" s="12">
        <f>Tableau3256[[#This Row],[Quantité]]*Tableau3256[[#This Row],[Prix unitaire en € ht ]]</f>
        <v>0</v>
      </c>
      <c r="E41" s="11"/>
    </row>
    <row r="42" spans="1:5" x14ac:dyDescent="0.2">
      <c r="A42" s="17" t="s">
        <v>56</v>
      </c>
      <c r="B42" s="12"/>
      <c r="C42" s="11">
        <v>1</v>
      </c>
      <c r="D42" s="12">
        <f>Tableau3256[[#This Row],[Quantité]]*Tableau3256[[#This Row],[Prix unitaire en € ht ]]</f>
        <v>0</v>
      </c>
      <c r="E42" s="11"/>
    </row>
    <row r="43" spans="1:5" x14ac:dyDescent="0.2">
      <c r="A43" s="17" t="s">
        <v>175</v>
      </c>
      <c r="B43" s="12"/>
      <c r="C43" s="11">
        <v>1</v>
      </c>
      <c r="D43" s="12">
        <f>Tableau3256[[#This Row],[Quantité]]*Tableau3256[[#This Row],[Prix unitaire en € ht ]]</f>
        <v>0</v>
      </c>
      <c r="E43" t="s">
        <v>114</v>
      </c>
    </row>
    <row r="44" spans="1:5" x14ac:dyDescent="0.2">
      <c r="A44" s="17" t="s">
        <v>176</v>
      </c>
      <c r="B44" s="12"/>
      <c r="C44" s="11">
        <v>1</v>
      </c>
      <c r="D44" s="12">
        <f>Tableau3256[[#This Row],[Quantité]]*Tableau3256[[#This Row],[Prix unitaire en € ht ]]</f>
        <v>0</v>
      </c>
      <c r="E44" t="s">
        <v>174</v>
      </c>
    </row>
    <row r="45" spans="1:5" x14ac:dyDescent="0.2">
      <c r="A45" s="9" t="s">
        <v>21</v>
      </c>
      <c r="B45" s="12"/>
      <c r="C45" s="11">
        <v>1</v>
      </c>
      <c r="D45" s="12">
        <f>Tableau3256[[#This Row],[Quantité]]*Tableau3256[[#This Row],[Prix unitaire en € ht ]]</f>
        <v>0</v>
      </c>
      <c r="E45" s="11"/>
    </row>
    <row r="46" spans="1:5" x14ac:dyDescent="0.2">
      <c r="A46" s="17" t="s">
        <v>53</v>
      </c>
      <c r="B46" s="13"/>
      <c r="C46" s="11">
        <v>1</v>
      </c>
      <c r="D46" s="12">
        <f>Tableau3256[[#This Row],[Quantité]]*Tableau3256[[#This Row],[Prix unitaire en € ht ]]</f>
        <v>0</v>
      </c>
      <c r="E46" s="19" t="s">
        <v>83</v>
      </c>
    </row>
    <row r="47" spans="1:5" ht="13.5" thickBot="1" x14ac:dyDescent="0.25">
      <c r="A47" s="9" t="s">
        <v>177</v>
      </c>
      <c r="B47" s="12"/>
      <c r="C47" s="11">
        <v>1</v>
      </c>
      <c r="D47" s="12">
        <f>Tableau3256[[#This Row],[Quantité]]*Tableau3256[[#This Row],[Prix unitaire en € ht ]]</f>
        <v>0</v>
      </c>
      <c r="E47" t="s">
        <v>174</v>
      </c>
    </row>
    <row r="48" spans="1:5" ht="13.5" thickBot="1" x14ac:dyDescent="0.25">
      <c r="A48" s="40" t="s">
        <v>23</v>
      </c>
      <c r="B48" s="40"/>
      <c r="C48" s="40"/>
      <c r="D48" s="10">
        <f>SUM(Tableau3256[Prix total 
en € ht])</f>
        <v>0</v>
      </c>
      <c r="E48" s="5"/>
    </row>
    <row r="49" spans="1:5" ht="22.5" customHeight="1" thickBot="1" x14ac:dyDescent="0.25">
      <c r="A49" s="6"/>
      <c r="B49" s="6"/>
      <c r="C49" s="6"/>
      <c r="D49" s="7"/>
      <c r="E49" s="7"/>
    </row>
    <row r="50" spans="1:5" ht="27" customHeight="1" thickBot="1" x14ac:dyDescent="0.25">
      <c r="A50" s="41" t="s">
        <v>24</v>
      </c>
      <c r="B50" s="41"/>
      <c r="C50" s="41"/>
      <c r="D50" s="8">
        <v>27</v>
      </c>
      <c r="E50" s="8"/>
    </row>
    <row r="51" spans="1:5" ht="13.5" thickBot="1" x14ac:dyDescent="0.25">
      <c r="A51" s="40" t="s">
        <v>25</v>
      </c>
      <c r="B51" s="40"/>
      <c r="C51" s="40"/>
      <c r="D51" s="5">
        <f>D48*D50</f>
        <v>0</v>
      </c>
      <c r="E51" s="5"/>
    </row>
    <row r="52" spans="1:5" ht="26.45" customHeight="1" x14ac:dyDescent="0.2">
      <c r="A52" s="43" t="s">
        <v>86</v>
      </c>
      <c r="B52" s="43"/>
      <c r="C52" s="43"/>
      <c r="D52" s="43"/>
      <c r="E52" s="43"/>
    </row>
  </sheetData>
  <mergeCells count="5">
    <mergeCell ref="A1:E1"/>
    <mergeCell ref="A48:C48"/>
    <mergeCell ref="A50:C50"/>
    <mergeCell ref="A51:C51"/>
    <mergeCell ref="A52:E52"/>
  </mergeCells>
  <pageMargins left="0.25" right="0.25" top="0.75" bottom="0.75" header="0.3" footer="0.3"/>
  <pageSetup paperSize="9" scale="88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3DA34-9DC9-4292-8C94-C9DE619463F8}">
  <dimension ref="A1:E70"/>
  <sheetViews>
    <sheetView tabSelected="1" workbookViewId="0">
      <selection activeCell="H66" sqref="H65:H66"/>
    </sheetView>
  </sheetViews>
  <sheetFormatPr baseColWidth="10" defaultRowHeight="12.75" x14ac:dyDescent="0.2"/>
  <cols>
    <col min="1" max="1" width="53.7109375" customWidth="1"/>
    <col min="2" max="2" width="14.7109375" style="11" customWidth="1"/>
    <col min="3" max="3" width="11.28515625" customWidth="1"/>
    <col min="4" max="4" width="13.7109375" customWidth="1"/>
    <col min="5" max="5" width="26.140625" customWidth="1"/>
  </cols>
  <sheetData>
    <row r="1" spans="1:5" ht="27" thickBot="1" x14ac:dyDescent="0.25">
      <c r="A1" s="44" t="s">
        <v>189</v>
      </c>
      <c r="B1" s="44"/>
      <c r="C1" s="44"/>
      <c r="D1" s="44"/>
      <c r="E1" s="44"/>
    </row>
    <row r="2" spans="1:5" ht="31.5" x14ac:dyDescent="0.2">
      <c r="A2" s="25" t="s">
        <v>30</v>
      </c>
      <c r="B2" s="20" t="s">
        <v>27</v>
      </c>
      <c r="C2" s="20" t="s">
        <v>43</v>
      </c>
      <c r="D2" s="20" t="s">
        <v>26</v>
      </c>
      <c r="E2" s="21" t="s">
        <v>22</v>
      </c>
    </row>
    <row r="3" spans="1:5" x14ac:dyDescent="0.2">
      <c r="A3" s="30" t="s">
        <v>207</v>
      </c>
      <c r="B3" s="31"/>
      <c r="C3" s="32">
        <v>1</v>
      </c>
      <c r="D3" s="31">
        <f>C3*B3</f>
        <v>0</v>
      </c>
      <c r="E3" s="33"/>
    </row>
    <row r="4" spans="1:5" x14ac:dyDescent="0.2">
      <c r="A4" s="26" t="s">
        <v>208</v>
      </c>
      <c r="B4" s="22"/>
      <c r="C4" s="23">
        <v>1</v>
      </c>
      <c r="D4" s="22">
        <f t="shared" ref="D4:D61" si="0">C4*B4</f>
        <v>0</v>
      </c>
      <c r="E4" s="29"/>
    </row>
    <row r="5" spans="1:5" x14ac:dyDescent="0.2">
      <c r="A5" s="30" t="s">
        <v>242</v>
      </c>
      <c r="B5" s="31"/>
      <c r="C5" s="32">
        <v>5</v>
      </c>
      <c r="D5" s="31">
        <f t="shared" si="0"/>
        <v>0</v>
      </c>
      <c r="E5" s="33"/>
    </row>
    <row r="6" spans="1:5" x14ac:dyDescent="0.2">
      <c r="A6" s="26" t="s">
        <v>243</v>
      </c>
      <c r="B6" s="22"/>
      <c r="C6" s="23">
        <v>5</v>
      </c>
      <c r="D6" s="22">
        <f t="shared" si="0"/>
        <v>0</v>
      </c>
      <c r="E6" s="29"/>
    </row>
    <row r="7" spans="1:5" x14ac:dyDescent="0.2">
      <c r="A7" s="30" t="s">
        <v>211</v>
      </c>
      <c r="B7" s="31"/>
      <c r="C7" s="32">
        <v>30</v>
      </c>
      <c r="D7" s="31">
        <f t="shared" si="0"/>
        <v>0</v>
      </c>
      <c r="E7" s="33"/>
    </row>
    <row r="8" spans="1:5" x14ac:dyDescent="0.2">
      <c r="A8" s="26" t="s">
        <v>212</v>
      </c>
      <c r="B8" s="22"/>
      <c r="C8" s="23">
        <v>30</v>
      </c>
      <c r="D8" s="22">
        <f t="shared" si="0"/>
        <v>0</v>
      </c>
      <c r="E8" s="27"/>
    </row>
    <row r="9" spans="1:5" x14ac:dyDescent="0.2">
      <c r="A9" s="30" t="s">
        <v>213</v>
      </c>
      <c r="B9" s="31"/>
      <c r="C9" s="32">
        <v>10</v>
      </c>
      <c r="D9" s="31">
        <f t="shared" si="0"/>
        <v>0</v>
      </c>
      <c r="E9" s="34"/>
    </row>
    <row r="10" spans="1:5" x14ac:dyDescent="0.2">
      <c r="A10" s="26" t="s">
        <v>214</v>
      </c>
      <c r="B10" s="22"/>
      <c r="C10" s="23">
        <v>10</v>
      </c>
      <c r="D10" s="22">
        <f t="shared" si="0"/>
        <v>0</v>
      </c>
      <c r="E10" s="27"/>
    </row>
    <row r="11" spans="1:5" x14ac:dyDescent="0.2">
      <c r="A11" s="30" t="s">
        <v>37</v>
      </c>
      <c r="B11" s="31"/>
      <c r="C11" s="32">
        <v>30</v>
      </c>
      <c r="D11" s="31">
        <f t="shared" si="0"/>
        <v>0</v>
      </c>
      <c r="E11" s="33"/>
    </row>
    <row r="12" spans="1:5" x14ac:dyDescent="0.2">
      <c r="A12" s="26" t="s">
        <v>215</v>
      </c>
      <c r="B12" s="22"/>
      <c r="C12" s="23">
        <v>5</v>
      </c>
      <c r="D12" s="22">
        <f t="shared" si="0"/>
        <v>0</v>
      </c>
      <c r="E12" s="28" t="s">
        <v>216</v>
      </c>
    </row>
    <row r="13" spans="1:5" x14ac:dyDescent="0.2">
      <c r="A13" s="30" t="s">
        <v>33</v>
      </c>
      <c r="B13" s="31"/>
      <c r="C13" s="32">
        <v>10</v>
      </c>
      <c r="D13" s="31">
        <f t="shared" si="0"/>
        <v>0</v>
      </c>
      <c r="E13" s="34"/>
    </row>
    <row r="14" spans="1:5" x14ac:dyDescent="0.2">
      <c r="A14" s="26" t="s">
        <v>42</v>
      </c>
      <c r="B14" s="22"/>
      <c r="C14" s="23">
        <v>3</v>
      </c>
      <c r="D14" s="22">
        <f t="shared" si="0"/>
        <v>0</v>
      </c>
      <c r="E14" s="28" t="s">
        <v>216</v>
      </c>
    </row>
    <row r="15" spans="1:5" x14ac:dyDescent="0.2">
      <c r="A15" s="30" t="s">
        <v>217</v>
      </c>
      <c r="B15" s="31"/>
      <c r="C15" s="32">
        <v>4</v>
      </c>
      <c r="D15" s="31">
        <f t="shared" si="0"/>
        <v>0</v>
      </c>
      <c r="E15" s="35"/>
    </row>
    <row r="16" spans="1:5" x14ac:dyDescent="0.2">
      <c r="A16" s="26" t="s">
        <v>31</v>
      </c>
      <c r="B16" s="22"/>
      <c r="C16" s="23">
        <v>50</v>
      </c>
      <c r="D16" s="22">
        <f t="shared" si="0"/>
        <v>0</v>
      </c>
      <c r="E16" s="27"/>
    </row>
    <row r="17" spans="1:5" x14ac:dyDescent="0.2">
      <c r="A17" s="30" t="s">
        <v>32</v>
      </c>
      <c r="B17" s="31"/>
      <c r="C17" s="32">
        <v>50</v>
      </c>
      <c r="D17" s="31">
        <f t="shared" si="0"/>
        <v>0</v>
      </c>
      <c r="E17" s="35"/>
    </row>
    <row r="18" spans="1:5" x14ac:dyDescent="0.2">
      <c r="A18" s="26" t="s">
        <v>41</v>
      </c>
      <c r="B18" s="22"/>
      <c r="C18" s="23">
        <v>10</v>
      </c>
      <c r="D18" s="22">
        <f t="shared" si="0"/>
        <v>0</v>
      </c>
      <c r="E18" s="27"/>
    </row>
    <row r="19" spans="1:5" x14ac:dyDescent="0.2">
      <c r="A19" s="30" t="s">
        <v>40</v>
      </c>
      <c r="B19" s="31"/>
      <c r="C19" s="32">
        <v>20</v>
      </c>
      <c r="D19" s="31">
        <f t="shared" si="0"/>
        <v>0</v>
      </c>
      <c r="E19" s="35"/>
    </row>
    <row r="20" spans="1:5" x14ac:dyDescent="0.2">
      <c r="A20" s="26" t="s">
        <v>34</v>
      </c>
      <c r="B20" s="22"/>
      <c r="C20" s="23">
        <v>6</v>
      </c>
      <c r="D20" s="22">
        <f t="shared" si="0"/>
        <v>0</v>
      </c>
      <c r="E20" s="28"/>
    </row>
    <row r="21" spans="1:5" x14ac:dyDescent="0.2">
      <c r="A21" s="30" t="s">
        <v>190</v>
      </c>
      <c r="B21" s="31"/>
      <c r="C21" s="32">
        <v>5</v>
      </c>
      <c r="D21" s="31">
        <f t="shared" si="0"/>
        <v>0</v>
      </c>
      <c r="E21" s="33" t="s">
        <v>87</v>
      </c>
    </row>
    <row r="22" spans="1:5" x14ac:dyDescent="0.2">
      <c r="A22" s="26" t="s">
        <v>191</v>
      </c>
      <c r="B22" s="22"/>
      <c r="C22" s="23">
        <v>10</v>
      </c>
      <c r="D22" s="22">
        <f t="shared" si="0"/>
        <v>0</v>
      </c>
      <c r="E22" s="29" t="s">
        <v>87</v>
      </c>
    </row>
    <row r="23" spans="1:5" x14ac:dyDescent="0.2">
      <c r="A23" s="30" t="s">
        <v>192</v>
      </c>
      <c r="B23" s="31"/>
      <c r="C23" s="32">
        <v>10</v>
      </c>
      <c r="D23" s="31">
        <f t="shared" si="0"/>
        <v>0</v>
      </c>
      <c r="E23" s="33" t="s">
        <v>87</v>
      </c>
    </row>
    <row r="24" spans="1:5" x14ac:dyDescent="0.2">
      <c r="A24" s="26" t="s">
        <v>193</v>
      </c>
      <c r="B24" s="22"/>
      <c r="C24" s="23">
        <v>10</v>
      </c>
      <c r="D24" s="22">
        <f t="shared" si="0"/>
        <v>0</v>
      </c>
      <c r="E24" s="29" t="s">
        <v>87</v>
      </c>
    </row>
    <row r="25" spans="1:5" x14ac:dyDescent="0.2">
      <c r="A25" s="30" t="s">
        <v>194</v>
      </c>
      <c r="B25" s="31"/>
      <c r="C25" s="32">
        <v>5</v>
      </c>
      <c r="D25" s="31">
        <f t="shared" si="0"/>
        <v>0</v>
      </c>
      <c r="E25" s="33" t="s">
        <v>87</v>
      </c>
    </row>
    <row r="26" spans="1:5" x14ac:dyDescent="0.2">
      <c r="A26" s="26" t="s">
        <v>195</v>
      </c>
      <c r="B26" s="22"/>
      <c r="C26" s="23">
        <v>2</v>
      </c>
      <c r="D26" s="22">
        <f t="shared" si="0"/>
        <v>0</v>
      </c>
      <c r="E26" s="29" t="s">
        <v>87</v>
      </c>
    </row>
    <row r="27" spans="1:5" x14ac:dyDescent="0.2">
      <c r="A27" s="30" t="s">
        <v>196</v>
      </c>
      <c r="B27" s="31"/>
      <c r="C27" s="32">
        <v>1</v>
      </c>
      <c r="D27" s="31">
        <f t="shared" si="0"/>
        <v>0</v>
      </c>
      <c r="E27" s="33" t="s">
        <v>87</v>
      </c>
    </row>
    <row r="28" spans="1:5" x14ac:dyDescent="0.2">
      <c r="A28" s="26" t="s">
        <v>197</v>
      </c>
      <c r="B28" s="22"/>
      <c r="C28" s="23">
        <v>2</v>
      </c>
      <c r="D28" s="22">
        <f t="shared" si="0"/>
        <v>0</v>
      </c>
      <c r="E28" s="29" t="s">
        <v>87</v>
      </c>
    </row>
    <row r="29" spans="1:5" x14ac:dyDescent="0.2">
      <c r="A29" s="30" t="s">
        <v>218</v>
      </c>
      <c r="B29" s="31"/>
      <c r="C29" s="32">
        <v>2</v>
      </c>
      <c r="D29" s="31">
        <f t="shared" si="0"/>
        <v>0</v>
      </c>
      <c r="E29" s="33" t="s">
        <v>87</v>
      </c>
    </row>
    <row r="30" spans="1:5" x14ac:dyDescent="0.2">
      <c r="A30" s="26" t="s">
        <v>231</v>
      </c>
      <c r="B30" s="22"/>
      <c r="C30" s="23">
        <v>2</v>
      </c>
      <c r="D30" s="22">
        <f t="shared" si="0"/>
        <v>0</v>
      </c>
      <c r="E30" s="29" t="s">
        <v>87</v>
      </c>
    </row>
    <row r="31" spans="1:5" x14ac:dyDescent="0.2">
      <c r="A31" s="30" t="s">
        <v>230</v>
      </c>
      <c r="B31" s="31"/>
      <c r="C31" s="32">
        <v>2</v>
      </c>
      <c r="D31" s="31">
        <f t="shared" si="0"/>
        <v>0</v>
      </c>
      <c r="E31" s="33" t="s">
        <v>87</v>
      </c>
    </row>
    <row r="32" spans="1:5" x14ac:dyDescent="0.2">
      <c r="A32" s="26" t="s">
        <v>232</v>
      </c>
      <c r="B32" s="22"/>
      <c r="C32" s="23">
        <v>2</v>
      </c>
      <c r="D32" s="22">
        <f t="shared" si="0"/>
        <v>0</v>
      </c>
      <c r="E32" s="29" t="s">
        <v>87</v>
      </c>
    </row>
    <row r="33" spans="1:5" x14ac:dyDescent="0.2">
      <c r="A33" s="30" t="s">
        <v>233</v>
      </c>
      <c r="B33" s="31"/>
      <c r="C33" s="32">
        <v>2</v>
      </c>
      <c r="D33" s="31">
        <f t="shared" si="0"/>
        <v>0</v>
      </c>
      <c r="E33" s="33" t="s">
        <v>87</v>
      </c>
    </row>
    <row r="34" spans="1:5" x14ac:dyDescent="0.2">
      <c r="A34" s="26" t="s">
        <v>234</v>
      </c>
      <c r="B34" s="22"/>
      <c r="C34" s="23">
        <v>2</v>
      </c>
      <c r="D34" s="22">
        <f t="shared" si="0"/>
        <v>0</v>
      </c>
      <c r="E34" s="29" t="s">
        <v>87</v>
      </c>
    </row>
    <row r="35" spans="1:5" x14ac:dyDescent="0.2">
      <c r="A35" s="30" t="s">
        <v>235</v>
      </c>
      <c r="B35" s="31"/>
      <c r="C35" s="32">
        <v>2</v>
      </c>
      <c r="D35" s="31">
        <f t="shared" si="0"/>
        <v>0</v>
      </c>
      <c r="E35" s="33" t="s">
        <v>87</v>
      </c>
    </row>
    <row r="36" spans="1:5" x14ac:dyDescent="0.2">
      <c r="A36" s="26" t="s">
        <v>236</v>
      </c>
      <c r="B36" s="22"/>
      <c r="C36" s="23">
        <v>2</v>
      </c>
      <c r="D36" s="22">
        <f t="shared" si="0"/>
        <v>0</v>
      </c>
      <c r="E36" s="29" t="s">
        <v>87</v>
      </c>
    </row>
    <row r="37" spans="1:5" x14ac:dyDescent="0.2">
      <c r="A37" s="30" t="s">
        <v>237</v>
      </c>
      <c r="B37" s="31"/>
      <c r="C37" s="32">
        <v>2</v>
      </c>
      <c r="D37" s="31">
        <f t="shared" si="0"/>
        <v>0</v>
      </c>
      <c r="E37" s="33" t="s">
        <v>87</v>
      </c>
    </row>
    <row r="38" spans="1:5" x14ac:dyDescent="0.2">
      <c r="A38" s="26" t="s">
        <v>238</v>
      </c>
      <c r="B38" s="22"/>
      <c r="C38" s="23">
        <v>2</v>
      </c>
      <c r="D38" s="22">
        <f t="shared" si="0"/>
        <v>0</v>
      </c>
      <c r="E38" s="29" t="s">
        <v>87</v>
      </c>
    </row>
    <row r="39" spans="1:5" x14ac:dyDescent="0.2">
      <c r="A39" s="30" t="s">
        <v>239</v>
      </c>
      <c r="B39" s="31"/>
      <c r="C39" s="32">
        <v>2</v>
      </c>
      <c r="D39" s="31">
        <f t="shared" si="0"/>
        <v>0</v>
      </c>
      <c r="E39" s="33" t="s">
        <v>87</v>
      </c>
    </row>
    <row r="40" spans="1:5" x14ac:dyDescent="0.2">
      <c r="A40" s="26" t="s">
        <v>240</v>
      </c>
      <c r="B40" s="24"/>
      <c r="C40" s="23">
        <v>2</v>
      </c>
      <c r="D40" s="22">
        <f t="shared" si="0"/>
        <v>0</v>
      </c>
      <c r="E40" s="29" t="s">
        <v>87</v>
      </c>
    </row>
    <row r="41" spans="1:5" x14ac:dyDescent="0.2">
      <c r="A41" s="30" t="s">
        <v>241</v>
      </c>
      <c r="B41" s="31"/>
      <c r="C41" s="32">
        <v>2</v>
      </c>
      <c r="D41" s="31">
        <f t="shared" si="0"/>
        <v>0</v>
      </c>
      <c r="E41" s="33" t="s">
        <v>87</v>
      </c>
    </row>
    <row r="42" spans="1:5" x14ac:dyDescent="0.2">
      <c r="A42" s="26" t="s">
        <v>229</v>
      </c>
      <c r="B42" s="22"/>
      <c r="C42" s="23">
        <v>3</v>
      </c>
      <c r="D42" s="22">
        <f t="shared" si="0"/>
        <v>0</v>
      </c>
      <c r="E42" s="29" t="s">
        <v>87</v>
      </c>
    </row>
    <row r="43" spans="1:5" x14ac:dyDescent="0.2">
      <c r="A43" s="30" t="s">
        <v>227</v>
      </c>
      <c r="B43" s="31"/>
      <c r="C43" s="32">
        <v>3</v>
      </c>
      <c r="D43" s="31">
        <f t="shared" si="0"/>
        <v>0</v>
      </c>
      <c r="E43" s="33" t="s">
        <v>87</v>
      </c>
    </row>
    <row r="44" spans="1:5" x14ac:dyDescent="0.2">
      <c r="A44" s="26" t="s">
        <v>228</v>
      </c>
      <c r="B44" s="22"/>
      <c r="C44" s="23">
        <v>3</v>
      </c>
      <c r="D44" s="22">
        <f t="shared" si="0"/>
        <v>0</v>
      </c>
      <c r="E44" s="29" t="s">
        <v>87</v>
      </c>
    </row>
    <row r="45" spans="1:5" ht="14.45" customHeight="1" x14ac:dyDescent="0.2">
      <c r="A45" s="30" t="s">
        <v>206</v>
      </c>
      <c r="B45" s="31"/>
      <c r="C45" s="32">
        <v>3</v>
      </c>
      <c r="D45" s="31">
        <f t="shared" si="0"/>
        <v>0</v>
      </c>
      <c r="E45" s="33"/>
    </row>
    <row r="46" spans="1:5" x14ac:dyDescent="0.2">
      <c r="A46" s="26" t="s">
        <v>203</v>
      </c>
      <c r="B46" s="22"/>
      <c r="C46" s="23">
        <v>10</v>
      </c>
      <c r="D46" s="22">
        <f t="shared" si="0"/>
        <v>0</v>
      </c>
      <c r="E46" s="29"/>
    </row>
    <row r="47" spans="1:5" x14ac:dyDescent="0.2">
      <c r="A47" s="30" t="s">
        <v>202</v>
      </c>
      <c r="B47" s="31"/>
      <c r="C47" s="32">
        <v>10</v>
      </c>
      <c r="D47" s="31">
        <f t="shared" si="0"/>
        <v>0</v>
      </c>
      <c r="E47" s="33"/>
    </row>
    <row r="48" spans="1:5" x14ac:dyDescent="0.2">
      <c r="A48" s="26" t="s">
        <v>201</v>
      </c>
      <c r="B48" s="22"/>
      <c r="C48" s="23">
        <v>5</v>
      </c>
      <c r="D48" s="22">
        <f t="shared" si="0"/>
        <v>0</v>
      </c>
      <c r="E48" s="29"/>
    </row>
    <row r="49" spans="1:5" x14ac:dyDescent="0.2">
      <c r="A49" s="30" t="s">
        <v>200</v>
      </c>
      <c r="B49" s="31"/>
      <c r="C49" s="32">
        <v>5</v>
      </c>
      <c r="D49" s="31">
        <f t="shared" si="0"/>
        <v>0</v>
      </c>
      <c r="E49" s="33"/>
    </row>
    <row r="50" spans="1:5" x14ac:dyDescent="0.2">
      <c r="A50" s="26" t="s">
        <v>199</v>
      </c>
      <c r="B50" s="22"/>
      <c r="C50" s="23">
        <v>5</v>
      </c>
      <c r="D50" s="22">
        <f t="shared" si="0"/>
        <v>0</v>
      </c>
      <c r="E50" s="29"/>
    </row>
    <row r="51" spans="1:5" x14ac:dyDescent="0.2">
      <c r="A51" s="30" t="s">
        <v>188</v>
      </c>
      <c r="B51" s="31"/>
      <c r="C51" s="32">
        <v>10</v>
      </c>
      <c r="D51" s="31">
        <f t="shared" ref="D51" si="1">C51*B51</f>
        <v>0</v>
      </c>
      <c r="E51" s="34"/>
    </row>
    <row r="52" spans="1:5" x14ac:dyDescent="0.2">
      <c r="A52" s="26" t="s">
        <v>185</v>
      </c>
      <c r="B52" s="22"/>
      <c r="C52" s="23">
        <v>10</v>
      </c>
      <c r="D52" s="22">
        <f t="shared" si="0"/>
        <v>0</v>
      </c>
      <c r="E52" s="28"/>
    </row>
    <row r="53" spans="1:5" x14ac:dyDescent="0.2">
      <c r="A53" s="30" t="s">
        <v>39</v>
      </c>
      <c r="B53" s="31"/>
      <c r="C53" s="32">
        <v>10</v>
      </c>
      <c r="D53" s="31">
        <f t="shared" si="0"/>
        <v>0</v>
      </c>
      <c r="E53" s="33"/>
    </row>
    <row r="54" spans="1:5" x14ac:dyDescent="0.2">
      <c r="A54" s="26" t="s">
        <v>38</v>
      </c>
      <c r="B54" s="22"/>
      <c r="C54" s="23">
        <v>20</v>
      </c>
      <c r="D54" s="22">
        <f t="shared" si="0"/>
        <v>0</v>
      </c>
      <c r="E54" s="29"/>
    </row>
    <row r="55" spans="1:5" x14ac:dyDescent="0.2">
      <c r="A55" s="30" t="s">
        <v>225</v>
      </c>
      <c r="B55" s="31"/>
      <c r="C55" s="32">
        <v>20</v>
      </c>
      <c r="D55" s="31">
        <f t="shared" si="0"/>
        <v>0</v>
      </c>
      <c r="E55" s="33"/>
    </row>
    <row r="56" spans="1:5" x14ac:dyDescent="0.2">
      <c r="A56" s="26" t="s">
        <v>219</v>
      </c>
      <c r="B56" s="22"/>
      <c r="C56" s="23">
        <v>3</v>
      </c>
      <c r="D56" s="22">
        <f t="shared" si="0"/>
        <v>0</v>
      </c>
      <c r="E56" s="29"/>
    </row>
    <row r="57" spans="1:5" x14ac:dyDescent="0.2">
      <c r="A57" s="30" t="s">
        <v>221</v>
      </c>
      <c r="B57" s="31"/>
      <c r="C57" s="32">
        <v>3</v>
      </c>
      <c r="D57" s="31">
        <f t="shared" si="0"/>
        <v>0</v>
      </c>
      <c r="E57" s="33"/>
    </row>
    <row r="58" spans="1:5" x14ac:dyDescent="0.2">
      <c r="A58" s="26" t="s">
        <v>220</v>
      </c>
      <c r="B58" s="22"/>
      <c r="C58" s="23">
        <v>6</v>
      </c>
      <c r="D58" s="22">
        <f t="shared" si="0"/>
        <v>0</v>
      </c>
      <c r="E58" s="29"/>
    </row>
    <row r="59" spans="1:5" x14ac:dyDescent="0.2">
      <c r="A59" s="30" t="s">
        <v>224</v>
      </c>
      <c r="B59" s="31"/>
      <c r="C59" s="32">
        <v>3</v>
      </c>
      <c r="D59" s="31">
        <f t="shared" si="0"/>
        <v>0</v>
      </c>
      <c r="E59" s="33"/>
    </row>
    <row r="60" spans="1:5" x14ac:dyDescent="0.2">
      <c r="A60" s="26" t="s">
        <v>223</v>
      </c>
      <c r="B60" s="22"/>
      <c r="C60" s="23">
        <v>6</v>
      </c>
      <c r="D60" s="22">
        <f t="shared" si="0"/>
        <v>0</v>
      </c>
      <c r="E60" s="29"/>
    </row>
    <row r="61" spans="1:5" x14ac:dyDescent="0.2">
      <c r="A61" s="30" t="s">
        <v>222</v>
      </c>
      <c r="B61" s="31"/>
      <c r="C61" s="32">
        <v>3</v>
      </c>
      <c r="D61" s="31">
        <f t="shared" si="0"/>
        <v>0</v>
      </c>
      <c r="E61" s="33"/>
    </row>
    <row r="62" spans="1:5" x14ac:dyDescent="0.2">
      <c r="A62" s="26" t="s">
        <v>226</v>
      </c>
      <c r="B62" s="22"/>
      <c r="C62" s="23">
        <v>3</v>
      </c>
      <c r="D62" s="22">
        <f t="shared" ref="D62:D69" si="2">C62*B62</f>
        <v>0</v>
      </c>
      <c r="E62" s="29"/>
    </row>
    <row r="63" spans="1:5" x14ac:dyDescent="0.2">
      <c r="A63" s="30" t="s">
        <v>209</v>
      </c>
      <c r="B63" s="31"/>
      <c r="C63" s="32">
        <v>5</v>
      </c>
      <c r="D63" s="31">
        <f t="shared" si="2"/>
        <v>0</v>
      </c>
      <c r="E63" s="35" t="s">
        <v>198</v>
      </c>
    </row>
    <row r="64" spans="1:5" x14ac:dyDescent="0.2">
      <c r="A64" s="26" t="s">
        <v>210</v>
      </c>
      <c r="B64" s="22"/>
      <c r="C64" s="23">
        <v>5</v>
      </c>
      <c r="D64" s="22">
        <f t="shared" si="2"/>
        <v>0</v>
      </c>
      <c r="E64" s="28" t="s">
        <v>198</v>
      </c>
    </row>
    <row r="65" spans="1:5" x14ac:dyDescent="0.2">
      <c r="A65" s="30" t="s">
        <v>204</v>
      </c>
      <c r="B65" s="31"/>
      <c r="C65" s="32">
        <v>1</v>
      </c>
      <c r="D65" s="31">
        <f t="shared" si="2"/>
        <v>0</v>
      </c>
      <c r="E65" s="33"/>
    </row>
    <row r="66" spans="1:5" x14ac:dyDescent="0.2">
      <c r="A66" s="26" t="s">
        <v>205</v>
      </c>
      <c r="B66" s="22"/>
      <c r="C66" s="23">
        <v>2</v>
      </c>
      <c r="D66" s="22">
        <f t="shared" si="2"/>
        <v>0</v>
      </c>
      <c r="E66" s="29"/>
    </row>
    <row r="67" spans="1:5" x14ac:dyDescent="0.2">
      <c r="A67" s="30" t="s">
        <v>184</v>
      </c>
      <c r="B67" s="31"/>
      <c r="C67" s="32">
        <v>6</v>
      </c>
      <c r="D67" s="31">
        <f t="shared" si="2"/>
        <v>0</v>
      </c>
      <c r="E67" s="35"/>
    </row>
    <row r="68" spans="1:5" x14ac:dyDescent="0.2">
      <c r="A68" s="26" t="s">
        <v>36</v>
      </c>
      <c r="B68" s="22"/>
      <c r="C68" s="23">
        <v>6</v>
      </c>
      <c r="D68" s="22">
        <f t="shared" si="2"/>
        <v>0</v>
      </c>
      <c r="E68" s="28"/>
    </row>
    <row r="69" spans="1:5" ht="15.6" customHeight="1" thickBot="1" x14ac:dyDescent="0.25">
      <c r="A69" s="36" t="s">
        <v>35</v>
      </c>
      <c r="B69" s="37"/>
      <c r="C69" s="38">
        <v>6</v>
      </c>
      <c r="D69" s="31">
        <f t="shared" si="2"/>
        <v>0</v>
      </c>
      <c r="E69" s="39"/>
    </row>
    <row r="70" spans="1:5" ht="13.5" thickBot="1" x14ac:dyDescent="0.25">
      <c r="A70" s="40" t="s">
        <v>244</v>
      </c>
      <c r="B70" s="40"/>
      <c r="C70" s="40"/>
      <c r="D70" s="10">
        <f>SUM(D3:D69)</f>
        <v>0</v>
      </c>
      <c r="E70" s="5"/>
    </row>
  </sheetData>
  <sortState xmlns:xlrd2="http://schemas.microsoft.com/office/spreadsheetml/2017/richdata2" ref="A3:E69">
    <sortCondition ref="A3:A69"/>
  </sortState>
  <mergeCells count="2">
    <mergeCell ref="A1:E1"/>
    <mergeCell ref="A70:C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01_CAP 1ère année</vt:lpstr>
      <vt:lpstr>Lot 02_Joaillerie</vt:lpstr>
      <vt:lpstr>Lot 03_Sertissage</vt:lpstr>
      <vt:lpstr>Lot 04_Consommables</vt:lpstr>
    </vt:vector>
  </TitlesOfParts>
  <Company>CCIT de Maine et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 AVENARD</dc:creator>
  <cp:lastModifiedBy>JANOUIN Anne-Laure</cp:lastModifiedBy>
  <cp:lastPrinted>2025-10-22T13:15:35Z</cp:lastPrinted>
  <dcterms:created xsi:type="dcterms:W3CDTF">2015-12-11T14:04:43Z</dcterms:created>
  <dcterms:modified xsi:type="dcterms:W3CDTF">2025-10-28T15:03:15Z</dcterms:modified>
</cp:coreProperties>
</file>